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\\psf\Home\Desktop\Office_LP_Banque\Excel\Séance 4\"/>
    </mc:Choice>
  </mc:AlternateContent>
  <bookViews>
    <workbookView xWindow="2639" yWindow="995" windowWidth="12417" windowHeight="14679" activeTab="1"/>
  </bookViews>
  <sheets>
    <sheet name="Valeur cible 1" sheetId="1" r:id="rId1"/>
    <sheet name="Valeur cible 2" sheetId="5" r:id="rId2"/>
    <sheet name="Valeur cible 3" sheetId="6" r:id="rId3"/>
    <sheet name="Scénario" sheetId="2" r:id="rId4"/>
    <sheet name="Synthèse de scénarios" sheetId="9" r:id="rId5"/>
    <sheet name="Banque" sheetId="3" r:id="rId6"/>
    <sheet name="Liste" sheetId="14" r:id="rId7"/>
  </sheets>
  <definedNames>
    <definedName name="_xlnm._FilterDatabase" localSheetId="6" hidden="1">Liste!$A$2:$I$86</definedName>
    <definedName name="solver_adj" localSheetId="0" hidden="1">'Valeur cible 1'!$C$5,'Valeur cible 1'!$C$7,'Valeur cible 1'!$C$3</definedName>
    <definedName name="solver_adj" localSheetId="1" hidden="1">'Valeur cible 2'!$C$5,'Valeur cible 2'!$C$7,'Valeur cible 2'!$C$3</definedName>
    <definedName name="solver_adj" localSheetId="2" hidden="1">'Valeur cible 3'!$C$5,'Valeur cible 3'!$C$7,'Valeur cible 3'!$C$3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100</definedName>
    <definedName name="solver_itr" localSheetId="1" hidden="1">100</definedName>
    <definedName name="solver_itr" localSheetId="2" hidden="1">100</definedName>
    <definedName name="solver_lhs1" localSheetId="0" hidden="1">'Valeur cible 1'!$C$7</definedName>
    <definedName name="solver_lhs1" localSheetId="1" hidden="1">'Valeur cible 2'!$C$7</definedName>
    <definedName name="solver_lhs1" localSheetId="2" hidden="1">'Valeur cible 3'!$C$7</definedName>
    <definedName name="solver_lin" localSheetId="0" hidden="1">2</definedName>
    <definedName name="solver_lin" localSheetId="1" hidden="1">2</definedName>
    <definedName name="solver_lin" localSheetId="2" hidden="1">2</definedName>
    <definedName name="solver_neg" localSheetId="0" hidden="1">2</definedName>
    <definedName name="solver_neg" localSheetId="1" hidden="1">2</definedName>
    <definedName name="solver_neg" localSheetId="2" hidden="1">2</definedName>
    <definedName name="solver_num" localSheetId="0" hidden="1">1</definedName>
    <definedName name="solver_num" localSheetId="1" hidden="1">1</definedName>
    <definedName name="solver_num" localSheetId="2" hidden="1">1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'Valeur cible 1'!$C$9</definedName>
    <definedName name="solver_opt" localSheetId="1" hidden="1">'Valeur cible 2'!$C$9</definedName>
    <definedName name="solver_opt" localSheetId="2" hidden="1">'Valeur cible 3'!$C$9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el1" localSheetId="0" hidden="1">4</definedName>
    <definedName name="solver_rel1" localSheetId="1" hidden="1">4</definedName>
    <definedName name="solver_rel1" localSheetId="2" hidden="1">4</definedName>
    <definedName name="solver_rhs1" localSheetId="0" hidden="1">entier</definedName>
    <definedName name="solver_rhs1" localSheetId="1" hidden="1">entier</definedName>
    <definedName name="solver_rhs1" localSheetId="2" hidden="1">entier</definedName>
    <definedName name="solver_scl" localSheetId="0" hidden="1">2</definedName>
    <definedName name="solver_scl" localSheetId="1" hidden="1">2</definedName>
    <definedName name="solver_scl" localSheetId="2" hidden="1">2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tim" localSheetId="0" hidden="1">100</definedName>
    <definedName name="solver_tim" localSheetId="1" hidden="1">100</definedName>
    <definedName name="solver_tim" localSheetId="2" hidden="1">100</definedName>
    <definedName name="solver_tol" localSheetId="0" hidden="1">0.05</definedName>
    <definedName name="solver_tol" localSheetId="1" hidden="1">0.05</definedName>
    <definedName name="solver_tol" localSheetId="2" hidden="1">0.05</definedName>
    <definedName name="solver_typ" localSheetId="0" hidden="1">3</definedName>
    <definedName name="solver_typ" localSheetId="1" hidden="1">3</definedName>
    <definedName name="solver_typ" localSheetId="2" hidden="1">3</definedName>
    <definedName name="solver_val" localSheetId="0" hidden="1">300</definedName>
    <definedName name="solver_val" localSheetId="1" hidden="1">300</definedName>
    <definedName name="solver_val" localSheetId="2" hidden="1">300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 l="1"/>
  <c r="F12" i="3"/>
  <c r="E16" i="3"/>
  <c r="C15" i="2"/>
  <c r="C13" i="2"/>
  <c r="C11" i="2"/>
  <c r="C9" i="6"/>
  <c r="C9" i="5"/>
  <c r="C17" i="2"/>
</calcChain>
</file>

<file path=xl/sharedStrings.xml><?xml version="1.0" encoding="utf-8"?>
<sst xmlns="http://schemas.openxmlformats.org/spreadsheetml/2006/main" count="776" uniqueCount="416">
  <si>
    <t>Capital emprunté</t>
  </si>
  <si>
    <t>Taux annuel</t>
  </si>
  <si>
    <t>Durée d'emprunt</t>
  </si>
  <si>
    <t>Mensualité</t>
  </si>
  <si>
    <t>Total des ventes</t>
  </si>
  <si>
    <t>Prix de vente</t>
  </si>
  <si>
    <t>Coût unitaire d'achat</t>
  </si>
  <si>
    <t>Frais généraux fixes</t>
  </si>
  <si>
    <t>Chiffre d'affaires</t>
  </si>
  <si>
    <t>Charges variables d'achat</t>
  </si>
  <si>
    <t>Résultat</t>
  </si>
  <si>
    <t>- Optimiste : vente = 8 000 produits</t>
  </si>
  <si>
    <t>- Moyen : vente = 6 000 produits</t>
  </si>
  <si>
    <t>Réaliser un gestionnaire de scénario en ajoutant 3 scénarios</t>
  </si>
  <si>
    <t>En fonction du nombre de ventes</t>
  </si>
  <si>
    <t>Banque 1</t>
  </si>
  <si>
    <t>Coût total mensuel</t>
  </si>
  <si>
    <t>Mettre les formules nécessaires pour trouver le Résultat</t>
  </si>
  <si>
    <t>- Pessimiste : vente = 3 000 produits, les frais généraux seraient de 120 000 €</t>
  </si>
  <si>
    <t>$C$3</t>
  </si>
  <si>
    <t>$C$9</t>
  </si>
  <si>
    <t>$B$11</t>
  </si>
  <si>
    <t>$C$11</t>
  </si>
  <si>
    <t>$B$13</t>
  </si>
  <si>
    <t>$C$13</t>
  </si>
  <si>
    <t>$B$15</t>
  </si>
  <si>
    <t>$C$15</t>
  </si>
  <si>
    <t>$B$17</t>
  </si>
  <si>
    <t>$C$17</t>
  </si>
  <si>
    <t>Optimiste</t>
  </si>
  <si>
    <t>Créé par   le 08/12/2008</t>
  </si>
  <si>
    <t>Moyen</t>
  </si>
  <si>
    <t>Pessimiste</t>
  </si>
  <si>
    <t>Créé par   le 08/12/2008
Modifié par:   le 08/12/2008</t>
  </si>
  <si>
    <t>Synthèse de scénarios</t>
  </si>
  <si>
    <t>Cellules variables :</t>
  </si>
  <si>
    <t>Valeurs actuelles :</t>
  </si>
  <si>
    <t>Cellules résultantes :</t>
  </si>
  <si>
    <t>La colonne Valeurs actuelles affiche les valeurs des cellules variables</t>
  </si>
  <si>
    <t>au moment de la création du rapport de synthèse. Les cellules variables</t>
  </si>
  <si>
    <t>de chaque scénario se situent dans les colonnes grisées.</t>
  </si>
  <si>
    <t>Afficher une feuille de synthèse</t>
  </si>
  <si>
    <t>$B$3</t>
  </si>
  <si>
    <t>Assurance mensuelle</t>
  </si>
  <si>
    <t>Banque 2</t>
  </si>
  <si>
    <t>CODE DU SALARIE</t>
  </si>
  <si>
    <t>NOM</t>
  </si>
  <si>
    <t>Prénom</t>
  </si>
  <si>
    <t>SEXE</t>
  </si>
  <si>
    <t>CP</t>
  </si>
  <si>
    <t>Ville</t>
  </si>
  <si>
    <t>DN</t>
  </si>
  <si>
    <t>SERVICE</t>
  </si>
  <si>
    <t>SALAIRE</t>
  </si>
  <si>
    <t>1</t>
  </si>
  <si>
    <t>ALAZART</t>
  </si>
  <si>
    <t>Pierre</t>
  </si>
  <si>
    <t>H</t>
  </si>
  <si>
    <t>03720</t>
  </si>
  <si>
    <t>IVRY</t>
  </si>
  <si>
    <t>11/05/1968</t>
  </si>
  <si>
    <t>PRODUCTION</t>
  </si>
  <si>
    <t>Mise en forme des cellules</t>
  </si>
  <si>
    <t>2</t>
  </si>
  <si>
    <t>AUD</t>
  </si>
  <si>
    <t>Anne</t>
  </si>
  <si>
    <t>F</t>
  </si>
  <si>
    <t>68000</t>
  </si>
  <si>
    <t>COLMAR</t>
  </si>
  <si>
    <t>12/07/1979</t>
  </si>
  <si>
    <t>MARKETING</t>
  </si>
  <si>
    <t>avec un jeu d'icônes</t>
  </si>
  <si>
    <t>3</t>
  </si>
  <si>
    <t>AUSSENAC</t>
  </si>
  <si>
    <t>Paul</t>
  </si>
  <si>
    <t>34080</t>
  </si>
  <si>
    <t>MONTPELLIER</t>
  </si>
  <si>
    <t>13/08/1978</t>
  </si>
  <si>
    <t>Les salaires inférieurs à 2 000 € apparaissent en vert</t>
  </si>
  <si>
    <t>4</t>
  </si>
  <si>
    <t>BAGNOL</t>
  </si>
  <si>
    <t>Alain</t>
  </si>
  <si>
    <t>13270</t>
  </si>
  <si>
    <t>FOS</t>
  </si>
  <si>
    <t>05/02/1956</t>
  </si>
  <si>
    <t>COMPTA</t>
  </si>
  <si>
    <t>Ceux entre 2 000 et 3 000 € en orange</t>
  </si>
  <si>
    <t>5</t>
  </si>
  <si>
    <t>Dominique</t>
  </si>
  <si>
    <t>13100</t>
  </si>
  <si>
    <t>ST REMY</t>
  </si>
  <si>
    <t>06/03/1978</t>
  </si>
  <si>
    <t>et enfin les derniers en rouge</t>
  </si>
  <si>
    <t>6</t>
  </si>
  <si>
    <t>BATISTE</t>
  </si>
  <si>
    <t>84100</t>
  </si>
  <si>
    <t>ORANGE</t>
  </si>
  <si>
    <t>07/06/1958</t>
  </si>
  <si>
    <t>7</t>
  </si>
  <si>
    <t>BELLE</t>
  </si>
  <si>
    <t>Agnès</t>
  </si>
  <si>
    <t>13000</t>
  </si>
  <si>
    <t>MARSEILLE</t>
  </si>
  <si>
    <t>16/04/1959</t>
  </si>
  <si>
    <t>8</t>
  </si>
  <si>
    <t>BERTHET</t>
  </si>
  <si>
    <t>Albert</t>
  </si>
  <si>
    <t>84002</t>
  </si>
  <si>
    <t>AVIGNON</t>
  </si>
  <si>
    <t>13/02/1958</t>
  </si>
  <si>
    <t>9</t>
  </si>
  <si>
    <t>BIZET</t>
  </si>
  <si>
    <t>Sylvain</t>
  </si>
  <si>
    <t>75003</t>
  </si>
  <si>
    <t>PARIS</t>
  </si>
  <si>
    <t>26/05/1978</t>
  </si>
  <si>
    <t>R &amp; D</t>
  </si>
  <si>
    <t>10</t>
  </si>
  <si>
    <t>BOMPARD</t>
  </si>
  <si>
    <t>30126</t>
  </si>
  <si>
    <t>LIRAC</t>
  </si>
  <si>
    <t>26/05/1968</t>
  </si>
  <si>
    <t>11</t>
  </si>
  <si>
    <t>BONTE</t>
  </si>
  <si>
    <t>Carine</t>
  </si>
  <si>
    <t>05000</t>
  </si>
  <si>
    <t>GAP</t>
  </si>
  <si>
    <t>13/09/1956</t>
  </si>
  <si>
    <t>12</t>
  </si>
  <si>
    <t>BOULAMOY</t>
  </si>
  <si>
    <t>Paul-Louis</t>
  </si>
  <si>
    <t>26100</t>
  </si>
  <si>
    <t>ROMANS</t>
  </si>
  <si>
    <t>01/02/1978</t>
  </si>
  <si>
    <t>13</t>
  </si>
  <si>
    <t>BOUSSY</t>
  </si>
  <si>
    <t>Jean</t>
  </si>
  <si>
    <t>69002</t>
  </si>
  <si>
    <t>LYON</t>
  </si>
  <si>
    <t>01/02/1985</t>
  </si>
  <si>
    <t>14</t>
  </si>
  <si>
    <t>Jean-Paul</t>
  </si>
  <si>
    <t>38000</t>
  </si>
  <si>
    <t>GRENOBLE</t>
  </si>
  <si>
    <t>15</t>
  </si>
  <si>
    <t>BRAUT</t>
  </si>
  <si>
    <t>Aldo</t>
  </si>
  <si>
    <t>69005</t>
  </si>
  <si>
    <t>02/03/1965</t>
  </si>
  <si>
    <t>16</t>
  </si>
  <si>
    <t>BREMOND</t>
  </si>
  <si>
    <t>69300</t>
  </si>
  <si>
    <t>CALLUIRE</t>
  </si>
  <si>
    <t>03/04/1957</t>
  </si>
  <si>
    <t>17</t>
  </si>
  <si>
    <t>CADEROUSSE</t>
  </si>
  <si>
    <t>Michel</t>
  </si>
  <si>
    <t>73000</t>
  </si>
  <si>
    <t>AIX LES BAINS</t>
  </si>
  <si>
    <t>04/05/1964</t>
  </si>
  <si>
    <t>18</t>
  </si>
  <si>
    <t>CANAVESE</t>
  </si>
  <si>
    <t>Judicaël</t>
  </si>
  <si>
    <t>06200</t>
  </si>
  <si>
    <t>NICE</t>
  </si>
  <si>
    <t>05/09/1969</t>
  </si>
  <si>
    <t>19</t>
  </si>
  <si>
    <t>CANONGE</t>
  </si>
  <si>
    <t>Jessica</t>
  </si>
  <si>
    <t>38200</t>
  </si>
  <si>
    <t>VIENNE</t>
  </si>
  <si>
    <t>05/04/1978</t>
  </si>
  <si>
    <t>20</t>
  </si>
  <si>
    <t>CASADEI</t>
  </si>
  <si>
    <t>Dorothée</t>
  </si>
  <si>
    <t>06/05/1980</t>
  </si>
  <si>
    <t>21</t>
  </si>
  <si>
    <t>CHARAT</t>
  </si>
  <si>
    <t>Célia</t>
  </si>
  <si>
    <t>07300</t>
  </si>
  <si>
    <t>AUBENAS</t>
  </si>
  <si>
    <t>07/06/1933</t>
  </si>
  <si>
    <t>22</t>
  </si>
  <si>
    <t>CHEVANT</t>
  </si>
  <si>
    <t>Laurent</t>
  </si>
  <si>
    <t>69008</t>
  </si>
  <si>
    <t>07/09/1974</t>
  </si>
  <si>
    <t>23</t>
  </si>
  <si>
    <t>CHMONFILS</t>
  </si>
  <si>
    <t>Thierry</t>
  </si>
  <si>
    <t>34003</t>
  </si>
  <si>
    <t>DIRECTION</t>
  </si>
  <si>
    <t>24</t>
  </si>
  <si>
    <t>CHRISTMANN</t>
  </si>
  <si>
    <t>Clémence</t>
  </si>
  <si>
    <t>75016</t>
  </si>
  <si>
    <t>07/11/1950</t>
  </si>
  <si>
    <t>25</t>
  </si>
  <si>
    <t>COLLO</t>
  </si>
  <si>
    <t>74200</t>
  </si>
  <si>
    <t>CLUSES</t>
  </si>
  <si>
    <t>02/08/1968</t>
  </si>
  <si>
    <t>26</t>
  </si>
  <si>
    <t>COULONGE</t>
  </si>
  <si>
    <t>Claude</t>
  </si>
  <si>
    <t>74800</t>
  </si>
  <si>
    <t>CHAMONIX</t>
  </si>
  <si>
    <t>02/09/1969</t>
  </si>
  <si>
    <t>27</t>
  </si>
  <si>
    <t>COURBIER</t>
  </si>
  <si>
    <t>Colette</t>
  </si>
  <si>
    <t>69680</t>
  </si>
  <si>
    <t>CHASSIEU</t>
  </si>
  <si>
    <t>03/04/1970</t>
  </si>
  <si>
    <t>28</t>
  </si>
  <si>
    <t>COURREGES</t>
  </si>
  <si>
    <t>François</t>
  </si>
  <si>
    <t>26780</t>
  </si>
  <si>
    <t>CHATEAUNEUF</t>
  </si>
  <si>
    <t>05/07/1971</t>
  </si>
  <si>
    <t>29</t>
  </si>
  <si>
    <t>COUSSENT</t>
  </si>
  <si>
    <t>Marielle</t>
  </si>
  <si>
    <t>73290</t>
  </si>
  <si>
    <t>LA MOTTE SERVOLEX</t>
  </si>
  <si>
    <t>06/12/1972</t>
  </si>
  <si>
    <t>30</t>
  </si>
  <si>
    <t>CRIBIER</t>
  </si>
  <si>
    <t>Myriam</t>
  </si>
  <si>
    <t>42100</t>
  </si>
  <si>
    <t>ST ETIENNE</t>
  </si>
  <si>
    <t>03/06/1985</t>
  </si>
  <si>
    <t>31</t>
  </si>
  <si>
    <t>CUTIVET</t>
  </si>
  <si>
    <t>Nicole</t>
  </si>
  <si>
    <t>13090</t>
  </si>
  <si>
    <t>AIX EN PROVENCE</t>
  </si>
  <si>
    <t>02/11/1977</t>
  </si>
  <si>
    <t>32</t>
  </si>
  <si>
    <t>DARIBAN</t>
  </si>
  <si>
    <t>Delphine</t>
  </si>
  <si>
    <t>03350</t>
  </si>
  <si>
    <t>GARI</t>
  </si>
  <si>
    <t>03/10/1970</t>
  </si>
  <si>
    <t>33</t>
  </si>
  <si>
    <t>DARIBERT</t>
  </si>
  <si>
    <t>Elise</t>
  </si>
  <si>
    <t>42300</t>
  </si>
  <si>
    <t>ST CHAMOND</t>
  </si>
  <si>
    <t>05/10/1980</t>
  </si>
  <si>
    <t>34</t>
  </si>
  <si>
    <t>DE TACIS</t>
  </si>
  <si>
    <t>Lionel</t>
  </si>
  <si>
    <t>06/05/1973</t>
  </si>
  <si>
    <t>35</t>
  </si>
  <si>
    <t>DITRUCHET</t>
  </si>
  <si>
    <t>Céline</t>
  </si>
  <si>
    <t>28000</t>
  </si>
  <si>
    <t>MONTELIMAR</t>
  </si>
  <si>
    <t>23/12/1978</t>
  </si>
  <si>
    <t>36</t>
  </si>
  <si>
    <t>DOMINICCI</t>
  </si>
  <si>
    <t>Renaud</t>
  </si>
  <si>
    <t>37</t>
  </si>
  <si>
    <t>DOUARON</t>
  </si>
  <si>
    <t>13/04/1978</t>
  </si>
  <si>
    <t>38</t>
  </si>
  <si>
    <t>DUHAMEL</t>
  </si>
  <si>
    <t>Bénédicte</t>
  </si>
  <si>
    <t>39</t>
  </si>
  <si>
    <t>Bruno</t>
  </si>
  <si>
    <t>40</t>
  </si>
  <si>
    <t>DURAND</t>
  </si>
  <si>
    <t>84210</t>
  </si>
  <si>
    <t>CAVAILLON</t>
  </si>
  <si>
    <t>41</t>
  </si>
  <si>
    <t>ESCUDERO</t>
  </si>
  <si>
    <t>Louis</t>
  </si>
  <si>
    <t>05/02/1945</t>
  </si>
  <si>
    <t>42</t>
  </si>
  <si>
    <t>FAUCHON</t>
  </si>
  <si>
    <t>Nicolas</t>
  </si>
  <si>
    <t>QUALITE</t>
  </si>
  <si>
    <t>43</t>
  </si>
  <si>
    <t>FAVIER</t>
  </si>
  <si>
    <t>Rémy</t>
  </si>
  <si>
    <t>05400</t>
  </si>
  <si>
    <t>GUILLESTRE</t>
  </si>
  <si>
    <t>07/06/1987</t>
  </si>
  <si>
    <t>44</t>
  </si>
  <si>
    <t>FERNANDEZ</t>
  </si>
  <si>
    <t>Frédéric</t>
  </si>
  <si>
    <t>45</t>
  </si>
  <si>
    <t>FLECHON</t>
  </si>
  <si>
    <t>46</t>
  </si>
  <si>
    <t>FOURNEY</t>
  </si>
  <si>
    <t>47</t>
  </si>
  <si>
    <t>GARRIGUET</t>
  </si>
  <si>
    <t>48</t>
  </si>
  <si>
    <t>GAUREL</t>
  </si>
  <si>
    <t>13/09/1954</t>
  </si>
  <si>
    <t>49</t>
  </si>
  <si>
    <t>GIBON</t>
  </si>
  <si>
    <t>50</t>
  </si>
  <si>
    <t>GUIGONNET</t>
  </si>
  <si>
    <t>01/02/1969</t>
  </si>
  <si>
    <t>51</t>
  </si>
  <si>
    <t>HANS</t>
  </si>
  <si>
    <t>07000</t>
  </si>
  <si>
    <t>PRIVAS</t>
  </si>
  <si>
    <t>52</t>
  </si>
  <si>
    <t>HUVE</t>
  </si>
  <si>
    <t>53</t>
  </si>
  <si>
    <t>IURI</t>
  </si>
  <si>
    <t>54</t>
  </si>
  <si>
    <t>JAWEIN</t>
  </si>
  <si>
    <t>74700</t>
  </si>
  <si>
    <t>SALLANCHES</t>
  </si>
  <si>
    <t>05/09/1968</t>
  </si>
  <si>
    <t>55</t>
  </si>
  <si>
    <t>JOUANNIC</t>
  </si>
  <si>
    <t>Sophie</t>
  </si>
  <si>
    <t>56</t>
  </si>
  <si>
    <t>JOURNE</t>
  </si>
  <si>
    <t>38500</t>
  </si>
  <si>
    <t>LA VERPILLIERE</t>
  </si>
  <si>
    <t>06/05/1950</t>
  </si>
  <si>
    <t>57</t>
  </si>
  <si>
    <t>JUNG</t>
  </si>
  <si>
    <t>07/06/1942</t>
  </si>
  <si>
    <t>58</t>
  </si>
  <si>
    <t>LAPORTE</t>
  </si>
  <si>
    <t>07/09/1964</t>
  </si>
  <si>
    <t>59</t>
  </si>
  <si>
    <t>LEMETTRE</t>
  </si>
  <si>
    <t>Patrick</t>
  </si>
  <si>
    <t>07/11/1970</t>
  </si>
  <si>
    <t>60</t>
  </si>
  <si>
    <t>LETARGUI</t>
  </si>
  <si>
    <t>13070</t>
  </si>
  <si>
    <t>ARLES</t>
  </si>
  <si>
    <t>RH</t>
  </si>
  <si>
    <t>61</t>
  </si>
  <si>
    <t>LIAUTAUD</t>
  </si>
  <si>
    <t>CERILLY</t>
  </si>
  <si>
    <t>62</t>
  </si>
  <si>
    <t>LOTELIER</t>
  </si>
  <si>
    <t>63</t>
  </si>
  <si>
    <t>MALOT</t>
  </si>
  <si>
    <t>64</t>
  </si>
  <si>
    <t>MARGUIER</t>
  </si>
  <si>
    <t>Corinne</t>
  </si>
  <si>
    <t>65</t>
  </si>
  <si>
    <t>MARTIN</t>
  </si>
  <si>
    <t>03/06/1976</t>
  </si>
  <si>
    <t>66</t>
  </si>
  <si>
    <t>MAZZARA</t>
  </si>
  <si>
    <t>67</t>
  </si>
  <si>
    <t>MONBEL</t>
  </si>
  <si>
    <t>84300</t>
  </si>
  <si>
    <t>MONTEUX</t>
  </si>
  <si>
    <t>68</t>
  </si>
  <si>
    <t>MONIN</t>
  </si>
  <si>
    <t>Christel</t>
  </si>
  <si>
    <t>69</t>
  </si>
  <si>
    <t>MOREL</t>
  </si>
  <si>
    <t>Marc</t>
  </si>
  <si>
    <t>06/05/1971</t>
  </si>
  <si>
    <t>70</t>
  </si>
  <si>
    <t>PABION</t>
  </si>
  <si>
    <t>05300</t>
  </si>
  <si>
    <t>St CLEMENT</t>
  </si>
  <si>
    <t>71</t>
  </si>
  <si>
    <t>PENSU</t>
  </si>
  <si>
    <t>Christian</t>
  </si>
  <si>
    <t>72</t>
  </si>
  <si>
    <t>PUIRICARD</t>
  </si>
  <si>
    <t>73</t>
  </si>
  <si>
    <t>PICHON</t>
  </si>
  <si>
    <t>Catherine</t>
  </si>
  <si>
    <t>74</t>
  </si>
  <si>
    <t>POUILLON</t>
  </si>
  <si>
    <t>Sylvie</t>
  </si>
  <si>
    <t>75</t>
  </si>
  <si>
    <t>PRUDHOMME</t>
  </si>
  <si>
    <t>38450</t>
  </si>
  <si>
    <t>BOURGOIN</t>
  </si>
  <si>
    <t>12/07/1973</t>
  </si>
  <si>
    <t>76</t>
  </si>
  <si>
    <t>ROCHEFORT</t>
  </si>
  <si>
    <t>77</t>
  </si>
  <si>
    <t>ROQUES</t>
  </si>
  <si>
    <t>05/02/1964</t>
  </si>
  <si>
    <t>78</t>
  </si>
  <si>
    <t>SANIEL</t>
  </si>
  <si>
    <t>Jean-Louis</t>
  </si>
  <si>
    <t>79</t>
  </si>
  <si>
    <t>SOLER</t>
  </si>
  <si>
    <t>80</t>
  </si>
  <si>
    <t>SOREL</t>
  </si>
  <si>
    <t>81</t>
  </si>
  <si>
    <t>TARISSE</t>
  </si>
  <si>
    <t>82</t>
  </si>
  <si>
    <t>TRONQUET</t>
  </si>
  <si>
    <t>83</t>
  </si>
  <si>
    <t>TRUCHET</t>
  </si>
  <si>
    <t>Jean-Pierre</t>
  </si>
  <si>
    <t>84</t>
  </si>
  <si>
    <t>TURC</t>
  </si>
  <si>
    <t>Aline</t>
  </si>
  <si>
    <t>13/09/1957</t>
  </si>
  <si>
    <t xml:space="preserve"> </t>
  </si>
  <si>
    <t>Montant à emprunter avec une mensualité de 300 €</t>
  </si>
  <si>
    <t>Données, Valeur Cible</t>
  </si>
  <si>
    <t>sur 5 ans avec une mensualité de 330 € ?</t>
  </si>
  <si>
    <t>Taux pour emprunter 18 500 €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</si>
</sst>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&quot; ans&quot;"/>
    <numFmt numFmtId="165" formatCode="_-* #,##0\ &quot;€&quot;_-;\-* #,##0\ &quot;€&quot;_-;_-* &quot;-&quot;??\ &quot;€&quot;_-;_-@_-"/>
  </numFmts>
  <fonts count="14" x14ac:knownFonts="1">
    <font>
      <sz val="11"/>
      <color theme="1"/>
      <name val="Book Antiqua"/>
      <family val="2"/>
      <scheme val="minor"/>
    </font>
    <font>
      <sz val="11"/>
      <color theme="1"/>
      <name val="Book Antiqua"/>
      <family val="2"/>
      <scheme val="minor"/>
    </font>
    <font>
      <b/>
      <sz val="15"/>
      <color theme="3"/>
      <name val="Book Antiqua"/>
      <family val="2"/>
      <scheme val="minor"/>
    </font>
    <font>
      <sz val="11"/>
      <color rgb="FF9C6500"/>
      <name val="Book Antiqua"/>
      <family val="2"/>
      <scheme val="minor"/>
    </font>
    <font>
      <sz val="16"/>
      <color rgb="FF9C6500"/>
      <name val="Book Antiqua"/>
      <family val="2"/>
      <scheme val="minor"/>
    </font>
    <font>
      <sz val="10"/>
      <color indexed="9"/>
      <name val="Book Antiqua"/>
      <family val="2"/>
      <scheme val="minor"/>
    </font>
    <font>
      <sz val="8"/>
      <color theme="1"/>
      <name val="Book Antiqua"/>
      <family val="1"/>
      <scheme val="minor"/>
    </font>
    <font>
      <b/>
      <sz val="12"/>
      <color indexed="9"/>
      <name val="Book Antiqua"/>
      <family val="2"/>
      <scheme val="minor"/>
    </font>
    <font>
      <b/>
      <sz val="11"/>
      <color indexed="8"/>
      <name val="Book Antiqua"/>
      <family val="2"/>
      <scheme val="minor"/>
    </font>
    <font>
      <b/>
      <sz val="11"/>
      <color indexed="18"/>
      <name val="Book Antiqua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18"/>
      <color theme="3"/>
      <name val="Lucida Sans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EB9C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1" xfId="2"/>
    <xf numFmtId="44" fontId="1" fillId="2" borderId="0" xfId="3" applyNumberFormat="1"/>
    <xf numFmtId="9" fontId="1" fillId="2" borderId="0" xfId="3" applyNumberFormat="1"/>
    <xf numFmtId="164" fontId="1" fillId="2" borderId="0" xfId="3" applyNumberFormat="1"/>
    <xf numFmtId="8" fontId="1" fillId="2" borderId="0" xfId="3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6" fontId="0" fillId="0" borderId="6" xfId="0" applyNumberFormat="1" applyBorder="1"/>
    <xf numFmtId="44" fontId="0" fillId="0" borderId="6" xfId="1" applyFont="1" applyBorder="1"/>
    <xf numFmtId="0" fontId="0" fillId="0" borderId="7" xfId="0" applyBorder="1"/>
    <xf numFmtId="6" fontId="0" fillId="0" borderId="5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165" fontId="0" fillId="0" borderId="7" xfId="1" applyNumberFormat="1" applyFont="1" applyBorder="1"/>
    <xf numFmtId="0" fontId="0" fillId="0" borderId="0" xfId="0" quotePrefix="1"/>
    <xf numFmtId="10" fontId="1" fillId="2" borderId="0" xfId="3" applyNumberFormat="1"/>
    <xf numFmtId="0" fontId="0" fillId="0" borderId="0" xfId="0" applyFill="1" applyBorder="1" applyAlignment="1"/>
    <xf numFmtId="165" fontId="0" fillId="0" borderId="0" xfId="0" applyNumberFormat="1" applyFill="1" applyBorder="1" applyAlignment="1"/>
    <xf numFmtId="6" fontId="0" fillId="0" borderId="0" xfId="0" applyNumberFormat="1" applyFill="1" applyBorder="1" applyAlignment="1"/>
    <xf numFmtId="165" fontId="0" fillId="0" borderId="9" xfId="0" applyNumberFormat="1" applyFill="1" applyBorder="1" applyAlignment="1"/>
    <xf numFmtId="0" fontId="0" fillId="0" borderId="11" xfId="0" applyFill="1" applyBorder="1" applyAlignment="1"/>
    <xf numFmtId="0" fontId="5" fillId="4" borderId="8" xfId="0" applyFont="1" applyFill="1" applyBorder="1" applyAlignment="1">
      <alignment horizontal="right"/>
    </xf>
    <xf numFmtId="0" fontId="5" fillId="4" borderId="10" xfId="0" applyFont="1" applyFill="1" applyBorder="1" applyAlignment="1">
      <alignment horizontal="right"/>
    </xf>
    <xf numFmtId="0" fontId="0" fillId="6" borderId="0" xfId="0" applyFill="1" applyBorder="1" applyAlignment="1"/>
    <xf numFmtId="165" fontId="0" fillId="6" borderId="0" xfId="0" applyNumberFormat="1" applyFill="1" applyBorder="1" applyAlignment="1"/>
    <xf numFmtId="0" fontId="6" fillId="0" borderId="0" xfId="0" applyFont="1" applyFill="1" applyBorder="1" applyAlignment="1">
      <alignment vertical="top" wrapText="1"/>
    </xf>
    <xf numFmtId="0" fontId="7" fillId="4" borderId="10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left"/>
    </xf>
    <xf numFmtId="0" fontId="10" fillId="7" borderId="12" xfId="5" applyFont="1" applyFill="1" applyBorder="1" applyAlignment="1">
      <alignment horizontal="center" vertical="center" wrapText="1"/>
    </xf>
    <xf numFmtId="0" fontId="11" fillId="8" borderId="12" xfId="6" applyFill="1" applyBorder="1" applyAlignment="1">
      <alignment horizontal="center" vertical="center" wrapText="1"/>
    </xf>
    <xf numFmtId="43" fontId="10" fillId="7" borderId="12" xfId="7" applyFont="1" applyFill="1" applyBorder="1" applyAlignment="1">
      <alignment horizontal="center" vertical="center" wrapText="1"/>
    </xf>
    <xf numFmtId="0" fontId="11" fillId="0" borderId="0" xfId="6" applyBorder="1" applyAlignment="1">
      <alignment horizontal="center" vertical="center" wrapText="1"/>
    </xf>
    <xf numFmtId="0" fontId="11" fillId="0" borderId="0" xfId="6"/>
    <xf numFmtId="0" fontId="10" fillId="0" borderId="12" xfId="5" applyFont="1" applyFill="1" applyBorder="1" applyAlignment="1">
      <alignment horizontal="right" wrapText="1"/>
    </xf>
    <xf numFmtId="0" fontId="10" fillId="0" borderId="12" xfId="5" applyFont="1" applyFill="1" applyBorder="1" applyAlignment="1">
      <alignment wrapText="1"/>
    </xf>
    <xf numFmtId="14" fontId="10" fillId="0" borderId="12" xfId="5" applyNumberFormat="1" applyFont="1" applyFill="1" applyBorder="1" applyAlignment="1">
      <alignment horizontal="right" wrapText="1"/>
    </xf>
    <xf numFmtId="0" fontId="11" fillId="0" borderId="12" xfId="6" applyBorder="1"/>
    <xf numFmtId="43" fontId="0" fillId="0" borderId="12" xfId="7" applyFont="1" applyBorder="1"/>
    <xf numFmtId="0" fontId="11" fillId="0" borderId="0" xfId="6" applyBorder="1"/>
    <xf numFmtId="43" fontId="0" fillId="0" borderId="0" xfId="7" applyFont="1" applyBorder="1"/>
    <xf numFmtId="8" fontId="0" fillId="0" borderId="0" xfId="0" applyNumberFormat="1"/>
    <xf numFmtId="0" fontId="13" fillId="0" borderId="0" xfId="8"/>
    <xf numFmtId="0" fontId="0" fillId="0" borderId="0" xfId="0" applyAlignment="1">
      <alignment horizontal="left" wrapText="1"/>
    </xf>
    <xf numFmtId="0" fontId="4" fillId="3" borderId="0" xfId="4" applyFont="1" applyAlignment="1">
      <alignment horizontal="center"/>
    </xf>
  </cellXfs>
  <cellStyles count="9">
    <cellStyle name="20 % - Accent3" xfId="3" builtinId="38"/>
    <cellStyle name="Milliers 2" xfId="7"/>
    <cellStyle name="Monétaire" xfId="1" builtinId="4"/>
    <cellStyle name="Neutre" xfId="4" builtinId="28"/>
    <cellStyle name="Normal" xfId="0" builtinId="0"/>
    <cellStyle name="Normal 2" xfId="6"/>
    <cellStyle name="Normal_Feuil1" xfId="5"/>
    <cellStyle name="Titre" xfId="8" builtinId="15"/>
    <cellStyle name="Titre 1" xfId="2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$E$20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Spin" dx="16" fmlaLink="$C$5" inc="100" max="10000" min="7500" page="10" val="7500"/>
</file>

<file path=xl/ctrlProps/ctrlProp5.xml><?xml version="1.0" encoding="utf-8"?>
<formControlPr xmlns="http://schemas.microsoft.com/office/spreadsheetml/2009/9/main" objectType="CheckBox" checked="Checked" fmlaLink="$G$1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</xdr:row>
      <xdr:rowOff>0</xdr:rowOff>
    </xdr:from>
    <xdr:to>
      <xdr:col>3</xdr:col>
      <xdr:colOff>104775</xdr:colOff>
      <xdr:row>13</xdr:row>
      <xdr:rowOff>0</xdr:rowOff>
    </xdr:to>
    <xdr:sp macro="" textlink="">
      <xdr:nvSpPr>
        <xdr:cNvPr id="3" name="Rectangle à coins arrondis 2"/>
        <xdr:cNvSpPr/>
      </xdr:nvSpPr>
      <xdr:spPr>
        <a:xfrm>
          <a:off x="704850" y="414130"/>
          <a:ext cx="2886903" cy="2567609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</xdr:col>
      <xdr:colOff>638175</xdr:colOff>
      <xdr:row>2</xdr:row>
      <xdr:rowOff>9525</xdr:rowOff>
    </xdr:from>
    <xdr:to>
      <xdr:col>6</xdr:col>
      <xdr:colOff>161925</xdr:colOff>
      <xdr:row>13</xdr:row>
      <xdr:rowOff>8283</xdr:rowOff>
    </xdr:to>
    <xdr:sp macro="" textlink="">
      <xdr:nvSpPr>
        <xdr:cNvPr id="4" name="Rectangle à coins arrondis 3"/>
        <xdr:cNvSpPr/>
      </xdr:nvSpPr>
      <xdr:spPr>
        <a:xfrm>
          <a:off x="4125153" y="423655"/>
          <a:ext cx="2886489" cy="2566367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675028</xdr:colOff>
          <xdr:row>17</xdr:row>
          <xdr:rowOff>177135</xdr:rowOff>
        </xdr:from>
        <xdr:to>
          <xdr:col>4</xdr:col>
          <xdr:colOff>1335694</xdr:colOff>
          <xdr:row>22</xdr:row>
          <xdr:rowOff>201072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Choix de la Banque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14362</xdr:colOff>
          <xdr:row>19</xdr:row>
          <xdr:rowOff>14362</xdr:rowOff>
        </xdr:from>
        <xdr:to>
          <xdr:col>4</xdr:col>
          <xdr:colOff>493106</xdr:colOff>
          <xdr:row>20</xdr:row>
          <xdr:rowOff>23937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Banque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177135</xdr:rowOff>
        </xdr:from>
        <xdr:to>
          <xdr:col>4</xdr:col>
          <xdr:colOff>292034</xdr:colOff>
          <xdr:row>21</xdr:row>
          <xdr:rowOff>191497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Banque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153198</xdr:colOff>
          <xdr:row>4</xdr:row>
          <xdr:rowOff>52662</xdr:rowOff>
        </xdr:from>
        <xdr:to>
          <xdr:col>3</xdr:col>
          <xdr:colOff>569705</xdr:colOff>
          <xdr:row>4</xdr:row>
          <xdr:rowOff>239372</xdr:rowOff>
        </xdr:to>
        <xdr:sp macro="" textlink="">
          <xdr:nvSpPr>
            <xdr:cNvPr id="2053" name="Spinner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277671</xdr:colOff>
          <xdr:row>11</xdr:row>
          <xdr:rowOff>14362</xdr:rowOff>
        </xdr:from>
        <xdr:to>
          <xdr:col>7</xdr:col>
          <xdr:colOff>493106</xdr:colOff>
          <xdr:row>11</xdr:row>
          <xdr:rowOff>229797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Assurance choisie</a:t>
              </a:r>
            </a:p>
          </xdr:txBody>
        </xdr:sp>
        <xdr:clientData/>
      </xdr:twoCellAnchor>
    </mc:Choice>
    <mc:Fallback/>
  </mc:AlternateContent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zoomScale="130" zoomScaleNormal="130" zoomScalePageLayoutView="130" workbookViewId="0">
      <selection activeCell="B1" sqref="B1"/>
    </sheetView>
  </sheetViews>
  <sheetFormatPr baseColWidth="10" defaultRowHeight="14.35" x14ac:dyDescent="0.45"/>
  <cols>
    <col min="2" max="2" width="26" customWidth="1"/>
    <col min="3" max="3" width="11.6640625" customWidth="1"/>
  </cols>
  <sheetData>
    <row r="1" spans="2:5" ht="22.25" x14ac:dyDescent="0.55000000000000004">
      <c r="B1" s="48" t="s">
        <v>413</v>
      </c>
    </row>
    <row r="2" spans="2:5" ht="22.25" x14ac:dyDescent="0.55000000000000004">
      <c r="B2" s="48"/>
    </row>
    <row r="3" spans="2:5" ht="19.600000000000001" thickBot="1" x14ac:dyDescent="0.6">
      <c r="B3" s="1" t="s">
        <v>0</v>
      </c>
      <c r="C3" s="2">
        <v>18500</v>
      </c>
    </row>
    <row r="4" spans="2:5" ht="14.7" thickTop="1" x14ac:dyDescent="0.45"/>
    <row r="5" spans="2:5" ht="19.600000000000001" thickBot="1" x14ac:dyDescent="0.6">
      <c r="B5" s="1" t="s">
        <v>1</v>
      </c>
      <c r="C5" s="3">
        <v>0.05</v>
      </c>
    </row>
    <row r="6" spans="2:5" ht="14.7" thickTop="1" x14ac:dyDescent="0.45"/>
    <row r="7" spans="2:5" ht="19.600000000000001" thickBot="1" x14ac:dyDescent="0.6">
      <c r="B7" s="1" t="s">
        <v>2</v>
      </c>
      <c r="C7" s="4">
        <v>5</v>
      </c>
    </row>
    <row r="8" spans="2:5" ht="14.7" thickTop="1" x14ac:dyDescent="0.45"/>
    <row r="9" spans="2:5" ht="19.600000000000001" thickBot="1" x14ac:dyDescent="0.6">
      <c r="B9" s="1" t="s">
        <v>3</v>
      </c>
      <c r="C9" s="5">
        <f>ABS(PMT(C5/12,C7*12,C3))</f>
        <v>349.11782241420229</v>
      </c>
      <c r="D9" s="47"/>
    </row>
    <row r="10" spans="2:5" ht="14.7" thickTop="1" x14ac:dyDescent="0.45">
      <c r="D10" s="47"/>
    </row>
    <row r="14" spans="2:5" ht="23" customHeight="1" x14ac:dyDescent="0.45"/>
    <row r="15" spans="2:5" ht="19.25" customHeight="1" x14ac:dyDescent="0.45">
      <c r="B15" s="49"/>
      <c r="C15" s="49"/>
      <c r="D15" s="49"/>
      <c r="E15" s="49"/>
    </row>
  </sheetData>
  <mergeCells count="1">
    <mergeCell ref="B15:E1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tabSelected="1" zoomScale="130" zoomScaleNormal="130" zoomScalePageLayoutView="130" workbookViewId="0">
      <selection activeCell="A7" sqref="A7"/>
    </sheetView>
  </sheetViews>
  <sheetFormatPr baseColWidth="10" defaultRowHeight="14.35" x14ac:dyDescent="0.45"/>
  <cols>
    <col min="2" max="2" width="26" customWidth="1"/>
    <col min="3" max="3" width="11.6640625" customWidth="1"/>
  </cols>
  <sheetData>
    <row r="1" spans="2:5" ht="22.25" x14ac:dyDescent="0.55000000000000004">
      <c r="B1" s="48" t="s">
        <v>413</v>
      </c>
    </row>
    <row r="3" spans="2:5" ht="19.600000000000001" thickBot="1" x14ac:dyDescent="0.6">
      <c r="B3" s="1" t="s">
        <v>0</v>
      </c>
      <c r="C3" s="2">
        <v>15897.211897178242</v>
      </c>
    </row>
    <row r="4" spans="2:5" ht="14.7" thickTop="1" x14ac:dyDescent="0.45"/>
    <row r="5" spans="2:5" ht="19.600000000000001" thickBot="1" x14ac:dyDescent="0.6">
      <c r="B5" s="1" t="s">
        <v>1</v>
      </c>
      <c r="C5" s="3">
        <v>0.05</v>
      </c>
    </row>
    <row r="6" spans="2:5" ht="14.7" thickTop="1" x14ac:dyDescent="0.45"/>
    <row r="7" spans="2:5" ht="19.600000000000001" thickBot="1" x14ac:dyDescent="0.6">
      <c r="B7" s="1" t="s">
        <v>2</v>
      </c>
      <c r="C7" s="4">
        <v>5</v>
      </c>
    </row>
    <row r="8" spans="2:5" ht="14.7" thickTop="1" x14ac:dyDescent="0.45"/>
    <row r="9" spans="2:5" ht="19.600000000000001" thickBot="1" x14ac:dyDescent="0.6">
      <c r="B9" s="1" t="s">
        <v>3</v>
      </c>
      <c r="C9" s="5">
        <f>ABS(PMT(C5/12,C7*12,C3))</f>
        <v>300.00000000000097</v>
      </c>
    </row>
    <row r="10" spans="2:5" ht="14.7" thickTop="1" x14ac:dyDescent="0.45"/>
    <row r="11" spans="2:5" x14ac:dyDescent="0.45">
      <c r="B11" t="s">
        <v>412</v>
      </c>
    </row>
    <row r="12" spans="2:5" x14ac:dyDescent="0.45">
      <c r="B12" t="s">
        <v>411</v>
      </c>
    </row>
    <row r="13" spans="2:5" x14ac:dyDescent="0.45">
      <c r="B13" t="s">
        <v>411</v>
      </c>
    </row>
    <row r="15" spans="2:5" ht="31.5" customHeight="1" x14ac:dyDescent="0.45">
      <c r="B15" s="49"/>
      <c r="C15" s="49"/>
      <c r="D15" s="49"/>
      <c r="E15" s="49"/>
    </row>
  </sheetData>
  <mergeCells count="1">
    <mergeCell ref="B15:E1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zoomScale="130" zoomScaleNormal="130" zoomScalePageLayoutView="130" workbookViewId="0">
      <selection activeCell="B12" sqref="B12"/>
    </sheetView>
  </sheetViews>
  <sheetFormatPr baseColWidth="10" defaultRowHeight="14.35" x14ac:dyDescent="0.45"/>
  <cols>
    <col min="2" max="2" width="26" customWidth="1"/>
    <col min="3" max="3" width="11.6640625" customWidth="1"/>
  </cols>
  <sheetData>
    <row r="1" spans="2:5" ht="22.25" x14ac:dyDescent="0.55000000000000004">
      <c r="B1" s="48" t="s">
        <v>413</v>
      </c>
    </row>
    <row r="3" spans="2:5" ht="19.600000000000001" thickBot="1" x14ac:dyDescent="0.6">
      <c r="B3" s="1" t="s">
        <v>0</v>
      </c>
      <c r="C3" s="2">
        <v>18500</v>
      </c>
    </row>
    <row r="4" spans="2:5" ht="14.7" thickTop="1" x14ac:dyDescent="0.45"/>
    <row r="5" spans="2:5" ht="19.600000000000001" thickBot="1" x14ac:dyDescent="0.6">
      <c r="B5" s="1" t="s">
        <v>1</v>
      </c>
      <c r="C5" s="19">
        <v>2.7049220824116055E-2</v>
      </c>
    </row>
    <row r="6" spans="2:5" ht="14.7" thickTop="1" x14ac:dyDescent="0.45"/>
    <row r="7" spans="2:5" ht="19.600000000000001" thickBot="1" x14ac:dyDescent="0.6">
      <c r="B7" s="1" t="s">
        <v>2</v>
      </c>
      <c r="C7" s="4">
        <v>5</v>
      </c>
    </row>
    <row r="8" spans="2:5" ht="14.7" thickTop="1" x14ac:dyDescent="0.45"/>
    <row r="9" spans="2:5" ht="19.600000000000001" thickBot="1" x14ac:dyDescent="0.6">
      <c r="B9" s="1" t="s">
        <v>3</v>
      </c>
      <c r="C9" s="5">
        <f>ABS(PMT(C5/12,C7*12,C3))</f>
        <v>330.0004698403792</v>
      </c>
    </row>
    <row r="10" spans="2:5" ht="14.7" thickTop="1" x14ac:dyDescent="0.45"/>
    <row r="11" spans="2:5" x14ac:dyDescent="0.45">
      <c r="B11" t="s">
        <v>415</v>
      </c>
    </row>
    <row r="12" spans="2:5" x14ac:dyDescent="0.45">
      <c r="B12" t="s">
        <v>414</v>
      </c>
    </row>
    <row r="15" spans="2:5" ht="31.5" customHeight="1" x14ac:dyDescent="0.45">
      <c r="B15" s="49"/>
      <c r="C15" s="49"/>
      <c r="D15" s="49"/>
      <c r="E15" s="49"/>
    </row>
  </sheetData>
  <mergeCells count="1">
    <mergeCell ref="B15:E1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workbookViewId="0">
      <selection activeCell="B25" sqref="B25"/>
    </sheetView>
  </sheetViews>
  <sheetFormatPr baseColWidth="10" defaultRowHeight="14.35" x14ac:dyDescent="0.45"/>
  <cols>
    <col min="2" max="2" width="22.46484375" bestFit="1" customWidth="1"/>
    <col min="3" max="3" width="14.1328125" bestFit="1" customWidth="1"/>
  </cols>
  <sheetData>
    <row r="2" spans="2:4" ht="14.7" thickBot="1" x14ac:dyDescent="0.5"/>
    <row r="3" spans="2:4" x14ac:dyDescent="0.45">
      <c r="B3" s="6" t="s">
        <v>4</v>
      </c>
      <c r="C3" s="9">
        <v>6000</v>
      </c>
    </row>
    <row r="4" spans="2:4" x14ac:dyDescent="0.45">
      <c r="B4" s="7"/>
      <c r="C4" s="10"/>
    </row>
    <row r="5" spans="2:4" x14ac:dyDescent="0.45">
      <c r="B5" s="7" t="s">
        <v>5</v>
      </c>
      <c r="C5" s="11">
        <v>45</v>
      </c>
    </row>
    <row r="6" spans="2:4" x14ac:dyDescent="0.45">
      <c r="B6" s="7"/>
      <c r="C6" s="10"/>
    </row>
    <row r="7" spans="2:4" x14ac:dyDescent="0.45">
      <c r="B7" s="7" t="s">
        <v>6</v>
      </c>
      <c r="C7" s="12">
        <v>20</v>
      </c>
    </row>
    <row r="8" spans="2:4" x14ac:dyDescent="0.45">
      <c r="B8" s="7"/>
      <c r="C8" s="12"/>
    </row>
    <row r="9" spans="2:4" ht="14.7" thickBot="1" x14ac:dyDescent="0.5">
      <c r="B9" s="8" t="s">
        <v>7</v>
      </c>
      <c r="C9" s="17">
        <v>125000</v>
      </c>
    </row>
    <row r="10" spans="2:4" ht="14.7" thickBot="1" x14ac:dyDescent="0.5"/>
    <row r="11" spans="2:4" x14ac:dyDescent="0.45">
      <c r="B11" s="9" t="s">
        <v>8</v>
      </c>
      <c r="C11" s="14">
        <f>C5*C3</f>
        <v>270000</v>
      </c>
    </row>
    <row r="12" spans="2:4" x14ac:dyDescent="0.45">
      <c r="B12" s="10"/>
      <c r="C12" s="10"/>
    </row>
    <row r="13" spans="2:4" x14ac:dyDescent="0.45">
      <c r="B13" s="10" t="s">
        <v>9</v>
      </c>
      <c r="C13" s="15">
        <f>C7*C3</f>
        <v>120000</v>
      </c>
      <c r="D13" t="s">
        <v>14</v>
      </c>
    </row>
    <row r="14" spans="2:4" x14ac:dyDescent="0.45">
      <c r="B14" s="10"/>
      <c r="C14" s="15"/>
    </row>
    <row r="15" spans="2:4" x14ac:dyDescent="0.45">
      <c r="B15" s="10" t="s">
        <v>7</v>
      </c>
      <c r="C15" s="15">
        <f>C9</f>
        <v>125000</v>
      </c>
    </row>
    <row r="16" spans="2:4" x14ac:dyDescent="0.45">
      <c r="B16" s="10"/>
      <c r="C16" s="15"/>
    </row>
    <row r="17" spans="2:3" ht="14.7" thickBot="1" x14ac:dyDescent="0.5">
      <c r="B17" s="13" t="s">
        <v>10</v>
      </c>
      <c r="C17" s="16">
        <f>C11-C13-C15</f>
        <v>25000</v>
      </c>
    </row>
    <row r="19" spans="2:3" x14ac:dyDescent="0.45">
      <c r="B19" t="s">
        <v>17</v>
      </c>
    </row>
    <row r="20" spans="2:3" x14ac:dyDescent="0.45">
      <c r="B20" s="18" t="s">
        <v>13</v>
      </c>
    </row>
    <row r="21" spans="2:3" x14ac:dyDescent="0.45">
      <c r="B21" s="18" t="s">
        <v>11</v>
      </c>
    </row>
    <row r="22" spans="2:3" x14ac:dyDescent="0.45">
      <c r="B22" s="18" t="s">
        <v>12</v>
      </c>
    </row>
    <row r="23" spans="2:3" x14ac:dyDescent="0.45">
      <c r="B23" t="s">
        <v>18</v>
      </c>
    </row>
    <row r="25" spans="2:3" x14ac:dyDescent="0.45">
      <c r="B25" t="s">
        <v>41</v>
      </c>
    </row>
  </sheetData>
  <scenarios current="1" show="1" sqref="B11 B13 B17">
    <scenario name="Optimiste" locked="1" count="1" user=" " comment="Créé par   le 08/12/2008">
      <inputCells r="C3" val="8000"/>
    </scenario>
    <scenario name="Moyen" locked="1" count="1" user=" " comment="Créé par   le 08/12/2008">
      <inputCells r="C3" val="6000"/>
    </scenario>
    <scenario name="Pessimiste" locked="1" count="2" user=" " comment="Créé par   le 08/12/2008_x000a_Modifié par:   le 08/12/2008">
      <inputCells r="C3" val="3000"/>
      <inputCells r="C9" val="120000" numFmtId="165"/>
    </scenario>
  </scenario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G21"/>
  <sheetViews>
    <sheetView showGridLines="0" workbookViewId="0">
      <selection activeCell="E3" sqref="E3"/>
    </sheetView>
  </sheetViews>
  <sheetFormatPr baseColWidth="10" defaultRowHeight="14.35" outlineLevelRow="1" outlineLevelCol="1" x14ac:dyDescent="0.45"/>
  <cols>
    <col min="3" max="3" width="6.1328125" customWidth="1"/>
    <col min="4" max="7" width="22.46484375" bestFit="1" customWidth="1" outlineLevel="1"/>
  </cols>
  <sheetData>
    <row r="1" spans="2:7" ht="14.7" thickBot="1" x14ac:dyDescent="0.5"/>
    <row r="2" spans="2:7" ht="15.45" x14ac:dyDescent="0.45">
      <c r="B2" s="31" t="s">
        <v>34</v>
      </c>
      <c r="C2" s="31"/>
      <c r="D2" s="25"/>
      <c r="E2" s="25"/>
      <c r="F2" s="25"/>
      <c r="G2" s="25"/>
    </row>
    <row r="3" spans="2:7" ht="15.45" collapsed="1" x14ac:dyDescent="0.45">
      <c r="B3" s="30"/>
      <c r="C3" s="30"/>
      <c r="D3" s="26" t="s">
        <v>36</v>
      </c>
      <c r="E3" s="26" t="s">
        <v>29</v>
      </c>
      <c r="F3" s="26" t="s">
        <v>31</v>
      </c>
      <c r="G3" s="26" t="s">
        <v>32</v>
      </c>
    </row>
    <row r="4" spans="2:7" ht="21.15" hidden="1" outlineLevel="1" x14ac:dyDescent="0.45">
      <c r="B4" s="32"/>
      <c r="C4" s="32"/>
      <c r="D4" s="20"/>
      <c r="E4" s="29" t="s">
        <v>30</v>
      </c>
      <c r="F4" s="29" t="s">
        <v>30</v>
      </c>
      <c r="G4" s="29" t="s">
        <v>33</v>
      </c>
    </row>
    <row r="5" spans="2:7" x14ac:dyDescent="0.45">
      <c r="B5" s="33" t="s">
        <v>35</v>
      </c>
      <c r="C5" s="33"/>
      <c r="D5" s="24"/>
      <c r="E5" s="24"/>
      <c r="F5" s="24"/>
      <c r="G5" s="24"/>
    </row>
    <row r="6" spans="2:7" outlineLevel="1" x14ac:dyDescent="0.45">
      <c r="B6" s="32"/>
      <c r="C6" s="32" t="s">
        <v>19</v>
      </c>
      <c r="D6" s="20">
        <v>6500</v>
      </c>
      <c r="E6" s="27">
        <v>8000</v>
      </c>
      <c r="F6" s="27">
        <v>6000</v>
      </c>
      <c r="G6" s="27">
        <v>3000</v>
      </c>
    </row>
    <row r="7" spans="2:7" outlineLevel="1" x14ac:dyDescent="0.45">
      <c r="B7" s="32"/>
      <c r="C7" s="32" t="s">
        <v>20</v>
      </c>
      <c r="D7" s="21">
        <v>125000</v>
      </c>
      <c r="E7" s="21">
        <v>125000</v>
      </c>
      <c r="F7" s="21">
        <v>125000</v>
      </c>
      <c r="G7" s="28">
        <v>120000</v>
      </c>
    </row>
    <row r="8" spans="2:7" x14ac:dyDescent="0.45">
      <c r="B8" s="33" t="s">
        <v>37</v>
      </c>
      <c r="C8" s="33"/>
      <c r="D8" s="24"/>
      <c r="E8" s="24"/>
      <c r="F8" s="24"/>
      <c r="G8" s="24"/>
    </row>
    <row r="9" spans="2:7" outlineLevel="1" x14ac:dyDescent="0.45">
      <c r="B9" s="32"/>
      <c r="C9" s="32" t="s">
        <v>42</v>
      </c>
      <c r="D9" s="20" t="s">
        <v>4</v>
      </c>
      <c r="E9" s="20" t="s">
        <v>4</v>
      </c>
      <c r="F9" s="20" t="s">
        <v>4</v>
      </c>
      <c r="G9" s="20" t="s">
        <v>4</v>
      </c>
    </row>
    <row r="10" spans="2:7" outlineLevel="1" x14ac:dyDescent="0.45">
      <c r="B10" s="32"/>
      <c r="C10" s="32" t="s">
        <v>19</v>
      </c>
      <c r="D10" s="20">
        <v>6500</v>
      </c>
      <c r="E10" s="20">
        <v>8000</v>
      </c>
      <c r="F10" s="20">
        <v>6000</v>
      </c>
      <c r="G10" s="20">
        <v>3000</v>
      </c>
    </row>
    <row r="11" spans="2:7" outlineLevel="1" x14ac:dyDescent="0.45">
      <c r="B11" s="32"/>
      <c r="C11" s="32" t="s">
        <v>21</v>
      </c>
      <c r="D11" s="20" t="s">
        <v>8</v>
      </c>
      <c r="E11" s="20" t="s">
        <v>8</v>
      </c>
      <c r="F11" s="20" t="s">
        <v>8</v>
      </c>
      <c r="G11" s="20" t="s">
        <v>8</v>
      </c>
    </row>
    <row r="12" spans="2:7" outlineLevel="1" x14ac:dyDescent="0.45">
      <c r="B12" s="32"/>
      <c r="C12" s="32" t="s">
        <v>22</v>
      </c>
      <c r="D12" s="22">
        <v>292500</v>
      </c>
      <c r="E12" s="22">
        <v>360000</v>
      </c>
      <c r="F12" s="22">
        <v>270000</v>
      </c>
      <c r="G12" s="22">
        <v>135000</v>
      </c>
    </row>
    <row r="13" spans="2:7" outlineLevel="1" x14ac:dyDescent="0.45">
      <c r="B13" s="32"/>
      <c r="C13" s="32" t="s">
        <v>23</v>
      </c>
      <c r="D13" s="20" t="s">
        <v>9</v>
      </c>
      <c r="E13" s="20" t="s">
        <v>9</v>
      </c>
      <c r="F13" s="20" t="s">
        <v>9</v>
      </c>
      <c r="G13" s="20" t="s">
        <v>9</v>
      </c>
    </row>
    <row r="14" spans="2:7" outlineLevel="1" x14ac:dyDescent="0.45">
      <c r="B14" s="32"/>
      <c r="C14" s="32" t="s">
        <v>24</v>
      </c>
      <c r="D14" s="21">
        <v>130000</v>
      </c>
      <c r="E14" s="21">
        <v>160000</v>
      </c>
      <c r="F14" s="21">
        <v>120000</v>
      </c>
      <c r="G14" s="21">
        <v>60000</v>
      </c>
    </row>
    <row r="15" spans="2:7" outlineLevel="1" x14ac:dyDescent="0.45">
      <c r="B15" s="32"/>
      <c r="C15" s="32" t="s">
        <v>25</v>
      </c>
      <c r="D15" s="20" t="s">
        <v>7</v>
      </c>
      <c r="E15" s="20" t="s">
        <v>7</v>
      </c>
      <c r="F15" s="20" t="s">
        <v>7</v>
      </c>
      <c r="G15" s="20" t="s">
        <v>7</v>
      </c>
    </row>
    <row r="16" spans="2:7" outlineLevel="1" x14ac:dyDescent="0.45">
      <c r="B16" s="32"/>
      <c r="C16" s="32" t="s">
        <v>26</v>
      </c>
      <c r="D16" s="21">
        <v>125000</v>
      </c>
      <c r="E16" s="21">
        <v>125000</v>
      </c>
      <c r="F16" s="21">
        <v>125000</v>
      </c>
      <c r="G16" s="21">
        <v>120000</v>
      </c>
    </row>
    <row r="17" spans="2:7" outlineLevel="1" x14ac:dyDescent="0.45">
      <c r="B17" s="32"/>
      <c r="C17" s="32" t="s">
        <v>27</v>
      </c>
      <c r="D17" s="20" t="s">
        <v>10</v>
      </c>
      <c r="E17" s="20" t="s">
        <v>10</v>
      </c>
      <c r="F17" s="20" t="s">
        <v>10</v>
      </c>
      <c r="G17" s="20" t="s">
        <v>10</v>
      </c>
    </row>
    <row r="18" spans="2:7" ht="14.7" outlineLevel="1" thickBot="1" x14ac:dyDescent="0.5">
      <c r="B18" s="34"/>
      <c r="C18" s="34" t="s">
        <v>28</v>
      </c>
      <c r="D18" s="23">
        <v>37500</v>
      </c>
      <c r="E18" s="23">
        <v>75000</v>
      </c>
      <c r="F18" s="23">
        <v>25000</v>
      </c>
      <c r="G18" s="23">
        <v>-45000</v>
      </c>
    </row>
    <row r="19" spans="2:7" x14ac:dyDescent="0.45">
      <c r="B19" t="s">
        <v>38</v>
      </c>
    </row>
    <row r="20" spans="2:7" x14ac:dyDescent="0.45">
      <c r="B20" t="s">
        <v>39</v>
      </c>
    </row>
    <row r="21" spans="2:7" x14ac:dyDescent="0.45">
      <c r="B21" t="s">
        <v>40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B4:G20"/>
  <sheetViews>
    <sheetView zoomScale="90" zoomScaleNormal="90" zoomScalePageLayoutView="90" workbookViewId="0">
      <selection activeCell="G22" sqref="G22"/>
    </sheetView>
  </sheetViews>
  <sheetFormatPr baseColWidth="10" defaultRowHeight="14.35" x14ac:dyDescent="0.45"/>
  <cols>
    <col min="2" max="2" width="25.6640625" bestFit="1" customWidth="1"/>
    <col min="3" max="3" width="11.6640625" bestFit="1" customWidth="1"/>
    <col min="5" max="5" width="25.6640625" bestFit="1" customWidth="1"/>
    <col min="6" max="6" width="11.6640625" bestFit="1" customWidth="1"/>
  </cols>
  <sheetData>
    <row r="4" spans="2:7" ht="20.350000000000001" x14ac:dyDescent="0.6">
      <c r="B4" s="50" t="s">
        <v>15</v>
      </c>
      <c r="C4" s="50"/>
      <c r="E4" s="50" t="s">
        <v>44</v>
      </c>
      <c r="F4" s="50"/>
    </row>
    <row r="5" spans="2:7" ht="19.600000000000001" thickBot="1" x14ac:dyDescent="0.6">
      <c r="B5" s="1" t="s">
        <v>0</v>
      </c>
      <c r="C5" s="2">
        <v>7500</v>
      </c>
      <c r="E5" s="1" t="s">
        <v>0</v>
      </c>
      <c r="F5" s="2">
        <v>7500</v>
      </c>
    </row>
    <row r="6" spans="2:7" ht="14.7" thickTop="1" x14ac:dyDescent="0.45"/>
    <row r="7" spans="2:7" ht="19.600000000000001" thickBot="1" x14ac:dyDescent="0.6">
      <c r="B7" s="1" t="s">
        <v>1</v>
      </c>
      <c r="C7" s="19">
        <v>4.4999999999999998E-2</v>
      </c>
      <c r="E7" s="1" t="s">
        <v>1</v>
      </c>
      <c r="F7" s="19">
        <v>0.05</v>
      </c>
    </row>
    <row r="8" spans="2:7" ht="14.7" thickTop="1" x14ac:dyDescent="0.45"/>
    <row r="9" spans="2:7" ht="19.600000000000001" thickBot="1" x14ac:dyDescent="0.6">
      <c r="B9" s="1" t="s">
        <v>2</v>
      </c>
      <c r="C9" s="4">
        <v>5.0036265868256207</v>
      </c>
      <c r="E9" s="1" t="s">
        <v>2</v>
      </c>
      <c r="F9" s="4">
        <v>5.0036265868256207</v>
      </c>
    </row>
    <row r="10" spans="2:7" ht="14.7" thickTop="1" x14ac:dyDescent="0.45"/>
    <row r="12" spans="2:7" ht="19.600000000000001" thickBot="1" x14ac:dyDescent="0.6">
      <c r="B12" s="1" t="s">
        <v>43</v>
      </c>
      <c r="C12" s="5">
        <v>25</v>
      </c>
      <c r="E12" s="1" t="s">
        <v>43</v>
      </c>
      <c r="F12" s="5">
        <f>IF(G14=TRUE,20,0)</f>
        <v>20</v>
      </c>
    </row>
    <row r="13" spans="2:7" ht="14.7" thickTop="1" x14ac:dyDescent="0.45"/>
    <row r="14" spans="2:7" x14ac:dyDescent="0.45">
      <c r="G14" t="b">
        <v>1</v>
      </c>
    </row>
    <row r="16" spans="2:7" ht="19.600000000000001" thickBot="1" x14ac:dyDescent="0.6">
      <c r="C16" s="1" t="s">
        <v>16</v>
      </c>
      <c r="D16" s="1"/>
      <c r="E16" s="5">
        <f>IF(E20=1,ABS(PMT(C7/12,C9*12,C5))+C12,ABS(PMT(F7/12,F9*12,F5))+F12)</f>
        <v>161.44393452226043</v>
      </c>
    </row>
    <row r="17" spans="5:5" ht="14.7" thickTop="1" x14ac:dyDescent="0.45"/>
    <row r="20" spans="5:5" x14ac:dyDescent="0.45">
      <c r="E20">
        <v>2</v>
      </c>
    </row>
  </sheetData>
  <mergeCells count="2">
    <mergeCell ref="B4:C4"/>
    <mergeCell ref="E4:F4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Group Box 1">
              <controlPr defaultSize="0" autoFill="0" autoPict="0">
                <anchor moveWithCells="1">
                  <from>
                    <xdr:col>2</xdr:col>
                    <xdr:colOff>675028</xdr:colOff>
                    <xdr:row>17</xdr:row>
                    <xdr:rowOff>177135</xdr:rowOff>
                  </from>
                  <to>
                    <xdr:col>4</xdr:col>
                    <xdr:colOff>1335694</xdr:colOff>
                    <xdr:row>22</xdr:row>
                    <xdr:rowOff>201072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Option Button 3">
              <controlPr defaultSize="0" autoFill="0" autoLine="0" autoPict="0">
                <anchor moveWithCells="1">
                  <from>
                    <xdr:col>3</xdr:col>
                    <xdr:colOff>14362</xdr:colOff>
                    <xdr:row>19</xdr:row>
                    <xdr:rowOff>14362</xdr:rowOff>
                  </from>
                  <to>
                    <xdr:col>4</xdr:col>
                    <xdr:colOff>493106</xdr:colOff>
                    <xdr:row>20</xdr:row>
                    <xdr:rowOff>23937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Option Button 4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177135</xdr:rowOff>
                  </from>
                  <to>
                    <xdr:col>4</xdr:col>
                    <xdr:colOff>292034</xdr:colOff>
                    <xdr:row>21</xdr:row>
                    <xdr:rowOff>191497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Spinner 5">
              <controlPr defaultSize="0" autoPict="0">
                <anchor moveWithCells="1" sizeWithCells="1">
                  <from>
                    <xdr:col>3</xdr:col>
                    <xdr:colOff>153198</xdr:colOff>
                    <xdr:row>4</xdr:row>
                    <xdr:rowOff>52662</xdr:rowOff>
                  </from>
                  <to>
                    <xdr:col>3</xdr:col>
                    <xdr:colOff>569705</xdr:colOff>
                    <xdr:row>4</xdr:row>
                    <xdr:rowOff>239372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6</xdr:col>
                    <xdr:colOff>277671</xdr:colOff>
                    <xdr:row>11</xdr:row>
                    <xdr:rowOff>14362</xdr:rowOff>
                  </from>
                  <to>
                    <xdr:col>7</xdr:col>
                    <xdr:colOff>493106</xdr:colOff>
                    <xdr:row>11</xdr:row>
                    <xdr:rowOff>229797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6"/>
  <sheetViews>
    <sheetView showGridLines="0" workbookViewId="0">
      <selection activeCell="I10" sqref="I10"/>
    </sheetView>
  </sheetViews>
  <sheetFormatPr baseColWidth="10" defaultColWidth="10.796875" defaultRowHeight="12.75" customHeight="1" x14ac:dyDescent="0.45"/>
  <cols>
    <col min="1" max="1" width="10.6640625" style="45" customWidth="1"/>
    <col min="2" max="2" width="12.1328125" style="45" bestFit="1" customWidth="1"/>
    <col min="3" max="3" width="9" style="45" bestFit="1" customWidth="1"/>
    <col min="4" max="5" width="5.1328125" style="45" bestFit="1" customWidth="1"/>
    <col min="6" max="6" width="18.1328125" style="45" bestFit="1" customWidth="1"/>
    <col min="7" max="7" width="8.796875" style="45" bestFit="1" customWidth="1"/>
    <col min="8" max="8" width="16.1328125" style="45" bestFit="1" customWidth="1"/>
    <col min="9" max="9" width="18.6640625" style="46" customWidth="1"/>
    <col min="10" max="10" width="10.796875" style="45"/>
    <col min="11" max="11" width="11.33203125" style="45" bestFit="1" customWidth="1"/>
    <col min="12" max="12" width="7.6640625" style="45" bestFit="1" customWidth="1"/>
    <col min="13" max="13" width="1.1328125" style="45" customWidth="1"/>
    <col min="14" max="14" width="8.1328125" style="45" bestFit="1" customWidth="1"/>
    <col min="15" max="15" width="10.796875" style="45"/>
    <col min="16" max="16" width="8.1328125" style="45" bestFit="1" customWidth="1"/>
    <col min="17" max="18" width="5.1328125" style="45" bestFit="1" customWidth="1"/>
    <col min="19" max="19" width="11.1328125" style="45" customWidth="1"/>
    <col min="20" max="20" width="8.796875" style="45" bestFit="1" customWidth="1"/>
    <col min="21" max="21" width="11.33203125" style="45" bestFit="1" customWidth="1"/>
    <col min="22" max="16384" width="10.796875" style="45"/>
  </cols>
  <sheetData>
    <row r="2" spans="1:22" s="38" customFormat="1" ht="26.3" customHeight="1" x14ac:dyDescent="0.35">
      <c r="A2" s="35" t="s">
        <v>45</v>
      </c>
      <c r="B2" s="35" t="s">
        <v>46</v>
      </c>
      <c r="C2" s="35" t="s">
        <v>47</v>
      </c>
      <c r="D2" s="35" t="s">
        <v>48</v>
      </c>
      <c r="E2" s="35" t="s">
        <v>49</v>
      </c>
      <c r="F2" s="35" t="s">
        <v>50</v>
      </c>
      <c r="G2" s="35" t="s">
        <v>51</v>
      </c>
      <c r="H2" s="36" t="s">
        <v>52</v>
      </c>
      <c r="I2" s="37" t="s">
        <v>53</v>
      </c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27.55" thickBot="1" x14ac:dyDescent="0.6">
      <c r="A3" s="40" t="s">
        <v>54</v>
      </c>
      <c r="B3" s="41" t="s">
        <v>55</v>
      </c>
      <c r="C3" s="41" t="s">
        <v>56</v>
      </c>
      <c r="D3" s="40" t="s">
        <v>57</v>
      </c>
      <c r="E3" s="40" t="s">
        <v>58</v>
      </c>
      <c r="F3" s="41" t="s">
        <v>59</v>
      </c>
      <c r="G3" s="42" t="s">
        <v>60</v>
      </c>
      <c r="H3" s="43" t="s">
        <v>61</v>
      </c>
      <c r="I3" s="44">
        <v>1895.32</v>
      </c>
      <c r="J3" s="1" t="s">
        <v>62</v>
      </c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27.9" thickTop="1" thickBot="1" x14ac:dyDescent="0.6">
      <c r="A4" s="40" t="s">
        <v>63</v>
      </c>
      <c r="B4" s="41" t="s">
        <v>64</v>
      </c>
      <c r="C4" s="41" t="s">
        <v>65</v>
      </c>
      <c r="D4" s="40" t="s">
        <v>66</v>
      </c>
      <c r="E4" s="40" t="s">
        <v>67</v>
      </c>
      <c r="F4" s="41" t="s">
        <v>68</v>
      </c>
      <c r="G4" s="42" t="s">
        <v>69</v>
      </c>
      <c r="H4" s="43" t="s">
        <v>70</v>
      </c>
      <c r="I4" s="44">
        <v>2600</v>
      </c>
      <c r="J4" s="1" t="s">
        <v>71</v>
      </c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26.8" thickTop="1" x14ac:dyDescent="0.45">
      <c r="A5" s="40" t="s">
        <v>72</v>
      </c>
      <c r="B5" s="41" t="s">
        <v>73</v>
      </c>
      <c r="C5" s="41" t="s">
        <v>74</v>
      </c>
      <c r="D5" s="40" t="s">
        <v>57</v>
      </c>
      <c r="E5" s="40" t="s">
        <v>75</v>
      </c>
      <c r="F5" s="41" t="s">
        <v>76</v>
      </c>
      <c r="G5" s="42" t="s">
        <v>77</v>
      </c>
      <c r="H5" s="43" t="s">
        <v>61</v>
      </c>
      <c r="I5" s="44">
        <v>1895.32</v>
      </c>
      <c r="J5" s="45" t="s">
        <v>78</v>
      </c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26.4" x14ac:dyDescent="0.45">
      <c r="A6" s="40" t="s">
        <v>79</v>
      </c>
      <c r="B6" s="41" t="s">
        <v>80</v>
      </c>
      <c r="C6" s="41" t="s">
        <v>81</v>
      </c>
      <c r="D6" s="40" t="s">
        <v>57</v>
      </c>
      <c r="E6" s="40" t="s">
        <v>82</v>
      </c>
      <c r="F6" s="41" t="s">
        <v>83</v>
      </c>
      <c r="G6" s="42" t="s">
        <v>84</v>
      </c>
      <c r="H6" s="43" t="s">
        <v>85</v>
      </c>
      <c r="I6" s="44">
        <v>1895.32</v>
      </c>
      <c r="J6" s="45" t="s">
        <v>86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ht="26.4" x14ac:dyDescent="0.45">
      <c r="A7" s="40" t="s">
        <v>87</v>
      </c>
      <c r="B7" s="41" t="s">
        <v>80</v>
      </c>
      <c r="C7" s="41" t="s">
        <v>88</v>
      </c>
      <c r="D7" s="40" t="s">
        <v>57</v>
      </c>
      <c r="E7" s="40" t="s">
        <v>89</v>
      </c>
      <c r="F7" s="41" t="s">
        <v>90</v>
      </c>
      <c r="G7" s="42" t="s">
        <v>91</v>
      </c>
      <c r="H7" s="43" t="s">
        <v>85</v>
      </c>
      <c r="I7" s="44">
        <v>2100</v>
      </c>
      <c r="J7" s="45" t="s">
        <v>92</v>
      </c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22" ht="26.4" x14ac:dyDescent="0.45">
      <c r="A8" s="40" t="s">
        <v>93</v>
      </c>
      <c r="B8" s="41" t="s">
        <v>94</v>
      </c>
      <c r="C8" s="41" t="s">
        <v>88</v>
      </c>
      <c r="D8" s="40" t="s">
        <v>66</v>
      </c>
      <c r="E8" s="40" t="s">
        <v>95</v>
      </c>
      <c r="F8" s="41" t="s">
        <v>96</v>
      </c>
      <c r="G8" s="42" t="s">
        <v>97</v>
      </c>
      <c r="H8" s="43" t="s">
        <v>85</v>
      </c>
      <c r="I8" s="44">
        <v>1895.32</v>
      </c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 ht="26.4" x14ac:dyDescent="0.45">
      <c r="A9" s="40" t="s">
        <v>98</v>
      </c>
      <c r="B9" s="41" t="s">
        <v>99</v>
      </c>
      <c r="C9" s="41" t="s">
        <v>100</v>
      </c>
      <c r="D9" s="40" t="s">
        <v>66</v>
      </c>
      <c r="E9" s="40" t="s">
        <v>101</v>
      </c>
      <c r="F9" s="41" t="s">
        <v>102</v>
      </c>
      <c r="G9" s="42" t="s">
        <v>103</v>
      </c>
      <c r="H9" s="43" t="s">
        <v>85</v>
      </c>
      <c r="I9" s="44">
        <v>1895.32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</row>
    <row r="10" spans="1:22" ht="26.4" x14ac:dyDescent="0.45">
      <c r="A10" s="40" t="s">
        <v>104</v>
      </c>
      <c r="B10" s="41" t="s">
        <v>105</v>
      </c>
      <c r="C10" s="41" t="s">
        <v>106</v>
      </c>
      <c r="D10" s="40" t="s">
        <v>57</v>
      </c>
      <c r="E10" s="40" t="s">
        <v>107</v>
      </c>
      <c r="F10" s="41" t="s">
        <v>108</v>
      </c>
      <c r="G10" s="42" t="s">
        <v>109</v>
      </c>
      <c r="H10" s="43" t="s">
        <v>61</v>
      </c>
      <c r="I10" s="44">
        <v>1895.32</v>
      </c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22" ht="26.4" x14ac:dyDescent="0.45">
      <c r="A11" s="40" t="s">
        <v>110</v>
      </c>
      <c r="B11" s="41" t="s">
        <v>111</v>
      </c>
      <c r="C11" s="41" t="s">
        <v>112</v>
      </c>
      <c r="D11" s="40" t="s">
        <v>57</v>
      </c>
      <c r="E11" s="40" t="s">
        <v>113</v>
      </c>
      <c r="F11" s="41" t="s">
        <v>114</v>
      </c>
      <c r="G11" s="42" t="s">
        <v>115</v>
      </c>
      <c r="H11" s="43" t="s">
        <v>116</v>
      </c>
      <c r="I11" s="44">
        <v>3200</v>
      </c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1:22" ht="26.4" x14ac:dyDescent="0.45">
      <c r="A12" s="40" t="s">
        <v>117</v>
      </c>
      <c r="B12" s="41" t="s">
        <v>118</v>
      </c>
      <c r="C12" s="41" t="s">
        <v>81</v>
      </c>
      <c r="D12" s="40" t="s">
        <v>57</v>
      </c>
      <c r="E12" s="40" t="s">
        <v>119</v>
      </c>
      <c r="F12" s="41" t="s">
        <v>120</v>
      </c>
      <c r="G12" s="42" t="s">
        <v>121</v>
      </c>
      <c r="H12" s="43" t="s">
        <v>61</v>
      </c>
      <c r="I12" s="44">
        <v>2459</v>
      </c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</row>
    <row r="13" spans="1:22" ht="26.4" x14ac:dyDescent="0.45">
      <c r="A13" s="40" t="s">
        <v>122</v>
      </c>
      <c r="B13" s="41" t="s">
        <v>123</v>
      </c>
      <c r="C13" s="41" t="s">
        <v>124</v>
      </c>
      <c r="D13" s="40" t="s">
        <v>66</v>
      </c>
      <c r="E13" s="40" t="s">
        <v>125</v>
      </c>
      <c r="F13" s="41" t="s">
        <v>126</v>
      </c>
      <c r="G13" s="42" t="s">
        <v>127</v>
      </c>
      <c r="H13" s="43" t="s">
        <v>70</v>
      </c>
      <c r="I13" s="44">
        <v>3100</v>
      </c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</row>
    <row r="14" spans="1:22" ht="26.4" x14ac:dyDescent="0.45">
      <c r="A14" s="40" t="s">
        <v>128</v>
      </c>
      <c r="B14" s="41" t="s">
        <v>129</v>
      </c>
      <c r="C14" s="41" t="s">
        <v>130</v>
      </c>
      <c r="D14" s="40" t="s">
        <v>57</v>
      </c>
      <c r="E14" s="40" t="s">
        <v>131</v>
      </c>
      <c r="F14" s="41" t="s">
        <v>132</v>
      </c>
      <c r="G14" s="42" t="s">
        <v>133</v>
      </c>
      <c r="H14" s="43" t="s">
        <v>61</v>
      </c>
      <c r="I14" s="44">
        <v>1895.32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</row>
    <row r="15" spans="1:22" ht="26.4" x14ac:dyDescent="0.45">
      <c r="A15" s="40" t="s">
        <v>134</v>
      </c>
      <c r="B15" s="41" t="s">
        <v>135</v>
      </c>
      <c r="C15" s="41" t="s">
        <v>136</v>
      </c>
      <c r="D15" s="40" t="s">
        <v>57</v>
      </c>
      <c r="E15" s="40" t="s">
        <v>137</v>
      </c>
      <c r="F15" s="41" t="s">
        <v>138</v>
      </c>
      <c r="G15" s="42" t="s">
        <v>139</v>
      </c>
      <c r="H15" s="43" t="s">
        <v>61</v>
      </c>
      <c r="I15" s="44">
        <v>1895.32</v>
      </c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</row>
    <row r="16" spans="1:22" ht="26.4" x14ac:dyDescent="0.45">
      <c r="A16" s="40" t="s">
        <v>140</v>
      </c>
      <c r="B16" s="41" t="s">
        <v>135</v>
      </c>
      <c r="C16" s="41" t="s">
        <v>141</v>
      </c>
      <c r="D16" s="40" t="s">
        <v>57</v>
      </c>
      <c r="E16" s="40" t="s">
        <v>142</v>
      </c>
      <c r="F16" s="41" t="s">
        <v>143</v>
      </c>
      <c r="G16" s="42" t="s">
        <v>133</v>
      </c>
      <c r="H16" s="43" t="s">
        <v>85</v>
      </c>
      <c r="I16" s="44">
        <v>2450</v>
      </c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</row>
    <row r="17" spans="1:22" ht="26.4" x14ac:dyDescent="0.45">
      <c r="A17" s="40" t="s">
        <v>144</v>
      </c>
      <c r="B17" s="41" t="s">
        <v>145</v>
      </c>
      <c r="C17" s="41" t="s">
        <v>146</v>
      </c>
      <c r="D17" s="40" t="s">
        <v>57</v>
      </c>
      <c r="E17" s="40" t="s">
        <v>147</v>
      </c>
      <c r="F17" s="41" t="s">
        <v>138</v>
      </c>
      <c r="G17" s="42" t="s">
        <v>148</v>
      </c>
      <c r="H17" s="43" t="s">
        <v>61</v>
      </c>
      <c r="I17" s="44">
        <v>1895.32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</row>
    <row r="18" spans="1:22" ht="26.4" x14ac:dyDescent="0.45">
      <c r="A18" s="40" t="s">
        <v>149</v>
      </c>
      <c r="B18" s="41" t="s">
        <v>150</v>
      </c>
      <c r="C18" s="41" t="s">
        <v>124</v>
      </c>
      <c r="D18" s="40" t="s">
        <v>66</v>
      </c>
      <c r="E18" s="40" t="s">
        <v>151</v>
      </c>
      <c r="F18" s="41" t="s">
        <v>152</v>
      </c>
      <c r="G18" s="42" t="s">
        <v>153</v>
      </c>
      <c r="H18" s="43" t="s">
        <v>61</v>
      </c>
      <c r="I18" s="44">
        <v>1895.32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</row>
    <row r="19" spans="1:22" ht="26.4" x14ac:dyDescent="0.45">
      <c r="A19" s="40" t="s">
        <v>154</v>
      </c>
      <c r="B19" s="41" t="s">
        <v>155</v>
      </c>
      <c r="C19" s="41" t="s">
        <v>156</v>
      </c>
      <c r="D19" s="40" t="s">
        <v>57</v>
      </c>
      <c r="E19" s="40" t="s">
        <v>157</v>
      </c>
      <c r="F19" s="41" t="s">
        <v>158</v>
      </c>
      <c r="G19" s="42" t="s">
        <v>159</v>
      </c>
      <c r="H19" s="43" t="s">
        <v>70</v>
      </c>
      <c r="I19" s="44">
        <v>1890</v>
      </c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1:22" ht="26.4" x14ac:dyDescent="0.45">
      <c r="A20" s="40" t="s">
        <v>160</v>
      </c>
      <c r="B20" s="41" t="s">
        <v>161</v>
      </c>
      <c r="C20" s="41" t="s">
        <v>162</v>
      </c>
      <c r="D20" s="40" t="s">
        <v>66</v>
      </c>
      <c r="E20" s="40" t="s">
        <v>163</v>
      </c>
      <c r="F20" s="41" t="s">
        <v>164</v>
      </c>
      <c r="G20" s="42" t="s">
        <v>165</v>
      </c>
      <c r="H20" s="43" t="s">
        <v>61</v>
      </c>
      <c r="I20" s="44">
        <v>1895.32</v>
      </c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</row>
    <row r="21" spans="1:22" ht="26.4" x14ac:dyDescent="0.45">
      <c r="A21" s="40" t="s">
        <v>166</v>
      </c>
      <c r="B21" s="41" t="s">
        <v>167</v>
      </c>
      <c r="C21" s="41" t="s">
        <v>168</v>
      </c>
      <c r="D21" s="40" t="s">
        <v>66</v>
      </c>
      <c r="E21" s="40" t="s">
        <v>169</v>
      </c>
      <c r="F21" s="41" t="s">
        <v>170</v>
      </c>
      <c r="G21" s="42" t="s">
        <v>171</v>
      </c>
      <c r="H21" s="43" t="s">
        <v>61</v>
      </c>
      <c r="I21" s="44">
        <v>1895.32</v>
      </c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</row>
    <row r="22" spans="1:22" ht="26.4" x14ac:dyDescent="0.45">
      <c r="A22" s="40" t="s">
        <v>172</v>
      </c>
      <c r="B22" s="41" t="s">
        <v>173</v>
      </c>
      <c r="C22" s="41" t="s">
        <v>174</v>
      </c>
      <c r="D22" s="40" t="s">
        <v>66</v>
      </c>
      <c r="E22" s="40" t="s">
        <v>142</v>
      </c>
      <c r="F22" s="41" t="s">
        <v>143</v>
      </c>
      <c r="G22" s="42" t="s">
        <v>175</v>
      </c>
      <c r="H22" s="43" t="s">
        <v>85</v>
      </c>
      <c r="I22" s="44">
        <v>1895.32</v>
      </c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</row>
    <row r="23" spans="1:22" ht="26.4" x14ac:dyDescent="0.45">
      <c r="A23" s="40" t="s">
        <v>176</v>
      </c>
      <c r="B23" s="41" t="s">
        <v>177</v>
      </c>
      <c r="C23" s="41" t="s">
        <v>178</v>
      </c>
      <c r="D23" s="40" t="s">
        <v>66</v>
      </c>
      <c r="E23" s="40" t="s">
        <v>179</v>
      </c>
      <c r="F23" s="41" t="s">
        <v>180</v>
      </c>
      <c r="G23" s="42" t="s">
        <v>181</v>
      </c>
      <c r="H23" s="43" t="s">
        <v>85</v>
      </c>
      <c r="I23" s="44">
        <v>21120</v>
      </c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</row>
    <row r="24" spans="1:22" ht="26.4" x14ac:dyDescent="0.45">
      <c r="A24" s="40" t="s">
        <v>182</v>
      </c>
      <c r="B24" s="41" t="s">
        <v>183</v>
      </c>
      <c r="C24" s="41" t="s">
        <v>184</v>
      </c>
      <c r="D24" s="40" t="s">
        <v>57</v>
      </c>
      <c r="E24" s="40" t="s">
        <v>185</v>
      </c>
      <c r="F24" s="41" t="s">
        <v>138</v>
      </c>
      <c r="G24" s="42" t="s">
        <v>186</v>
      </c>
      <c r="H24" s="43" t="s">
        <v>61</v>
      </c>
      <c r="I24" s="44">
        <v>1895.32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</row>
    <row r="25" spans="1:22" ht="26.4" x14ac:dyDescent="0.45">
      <c r="A25" s="40" t="s">
        <v>187</v>
      </c>
      <c r="B25" s="41" t="s">
        <v>188</v>
      </c>
      <c r="C25" s="41" t="s">
        <v>189</v>
      </c>
      <c r="D25" s="40" t="s">
        <v>57</v>
      </c>
      <c r="E25" s="40" t="s">
        <v>190</v>
      </c>
      <c r="F25" s="41" t="s">
        <v>76</v>
      </c>
      <c r="G25" s="42">
        <v>17959</v>
      </c>
      <c r="H25" s="43" t="s">
        <v>191</v>
      </c>
      <c r="I25" s="44">
        <v>4500</v>
      </c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</row>
    <row r="26" spans="1:22" ht="26.4" x14ac:dyDescent="0.45">
      <c r="A26" s="40" t="s">
        <v>192</v>
      </c>
      <c r="B26" s="41" t="s">
        <v>193</v>
      </c>
      <c r="C26" s="41" t="s">
        <v>194</v>
      </c>
      <c r="D26" s="40" t="s">
        <v>66</v>
      </c>
      <c r="E26" s="40" t="s">
        <v>195</v>
      </c>
      <c r="F26" s="41" t="s">
        <v>114</v>
      </c>
      <c r="G26" s="42" t="s">
        <v>196</v>
      </c>
      <c r="H26" s="43" t="s">
        <v>61</v>
      </c>
      <c r="I26" s="44">
        <v>3260</v>
      </c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</row>
    <row r="27" spans="1:22" ht="26.4" x14ac:dyDescent="0.45">
      <c r="A27" s="40" t="s">
        <v>197</v>
      </c>
      <c r="B27" s="41" t="s">
        <v>198</v>
      </c>
      <c r="C27" s="41" t="s">
        <v>56</v>
      </c>
      <c r="D27" s="40" t="s">
        <v>57</v>
      </c>
      <c r="E27" s="40" t="s">
        <v>199</v>
      </c>
      <c r="F27" s="41" t="s">
        <v>200</v>
      </c>
      <c r="G27" s="42" t="s">
        <v>201</v>
      </c>
      <c r="H27" s="43" t="s">
        <v>61</v>
      </c>
      <c r="I27" s="44">
        <v>2125</v>
      </c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1:22" ht="26.4" x14ac:dyDescent="0.45">
      <c r="A28" s="40" t="s">
        <v>202</v>
      </c>
      <c r="B28" s="41" t="s">
        <v>203</v>
      </c>
      <c r="C28" s="41" t="s">
        <v>204</v>
      </c>
      <c r="D28" s="40" t="s">
        <v>66</v>
      </c>
      <c r="E28" s="40" t="s">
        <v>205</v>
      </c>
      <c r="F28" s="41" t="s">
        <v>206</v>
      </c>
      <c r="G28" s="42" t="s">
        <v>207</v>
      </c>
      <c r="H28" s="43" t="s">
        <v>61</v>
      </c>
      <c r="I28" s="44">
        <v>1895.32</v>
      </c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</row>
    <row r="29" spans="1:22" ht="26.4" x14ac:dyDescent="0.45">
      <c r="A29" s="40" t="s">
        <v>208</v>
      </c>
      <c r="B29" s="41" t="s">
        <v>209</v>
      </c>
      <c r="C29" s="41" t="s">
        <v>210</v>
      </c>
      <c r="D29" s="40" t="s">
        <v>66</v>
      </c>
      <c r="E29" s="40" t="s">
        <v>211</v>
      </c>
      <c r="F29" s="41" t="s">
        <v>212</v>
      </c>
      <c r="G29" s="42" t="s">
        <v>213</v>
      </c>
      <c r="H29" s="43" t="s">
        <v>85</v>
      </c>
      <c r="I29" s="44">
        <v>1745</v>
      </c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</row>
    <row r="30" spans="1:22" ht="26.4" x14ac:dyDescent="0.45">
      <c r="A30" s="40" t="s">
        <v>214</v>
      </c>
      <c r="B30" s="41" t="s">
        <v>215</v>
      </c>
      <c r="C30" s="41" t="s">
        <v>216</v>
      </c>
      <c r="D30" s="40" t="s">
        <v>57</v>
      </c>
      <c r="E30" s="40" t="s">
        <v>217</v>
      </c>
      <c r="F30" s="41" t="s">
        <v>218</v>
      </c>
      <c r="G30" s="42" t="s">
        <v>219</v>
      </c>
      <c r="H30" s="43" t="s">
        <v>61</v>
      </c>
      <c r="I30" s="44">
        <v>1895.32</v>
      </c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</row>
    <row r="31" spans="1:22" ht="26.4" x14ac:dyDescent="0.45">
      <c r="A31" s="40" t="s">
        <v>220</v>
      </c>
      <c r="B31" s="41" t="s">
        <v>221</v>
      </c>
      <c r="C31" s="41" t="s">
        <v>222</v>
      </c>
      <c r="D31" s="40" t="s">
        <v>66</v>
      </c>
      <c r="E31" s="40" t="s">
        <v>223</v>
      </c>
      <c r="F31" s="41" t="s">
        <v>224</v>
      </c>
      <c r="G31" s="42" t="s">
        <v>225</v>
      </c>
      <c r="H31" s="43" t="s">
        <v>61</v>
      </c>
      <c r="I31" s="44">
        <v>1895.32</v>
      </c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</row>
    <row r="32" spans="1:22" ht="26.4" x14ac:dyDescent="0.45">
      <c r="A32" s="40" t="s">
        <v>226</v>
      </c>
      <c r="B32" s="41" t="s">
        <v>227</v>
      </c>
      <c r="C32" s="41" t="s">
        <v>228</v>
      </c>
      <c r="D32" s="40" t="s">
        <v>66</v>
      </c>
      <c r="E32" s="40" t="s">
        <v>229</v>
      </c>
      <c r="F32" s="41" t="s">
        <v>230</v>
      </c>
      <c r="G32" s="42" t="s">
        <v>231</v>
      </c>
      <c r="H32" s="43" t="s">
        <v>191</v>
      </c>
      <c r="I32" s="44">
        <v>3210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</row>
    <row r="33" spans="1:22" ht="26.4" x14ac:dyDescent="0.45">
      <c r="A33" s="40" t="s">
        <v>232</v>
      </c>
      <c r="B33" s="41" t="s">
        <v>233</v>
      </c>
      <c r="C33" s="41" t="s">
        <v>234</v>
      </c>
      <c r="D33" s="40" t="s">
        <v>66</v>
      </c>
      <c r="E33" s="40" t="s">
        <v>235</v>
      </c>
      <c r="F33" s="41" t="s">
        <v>236</v>
      </c>
      <c r="G33" s="42" t="s">
        <v>237</v>
      </c>
      <c r="H33" s="43" t="s">
        <v>61</v>
      </c>
      <c r="I33" s="44">
        <v>1895.32</v>
      </c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</row>
    <row r="34" spans="1:22" ht="26.4" x14ac:dyDescent="0.45">
      <c r="A34" s="40" t="s">
        <v>238</v>
      </c>
      <c r="B34" s="41" t="s">
        <v>239</v>
      </c>
      <c r="C34" s="41" t="s">
        <v>240</v>
      </c>
      <c r="D34" s="40" t="s">
        <v>66</v>
      </c>
      <c r="E34" s="40" t="s">
        <v>241</v>
      </c>
      <c r="F34" s="41" t="s">
        <v>242</v>
      </c>
      <c r="G34" s="42" t="s">
        <v>243</v>
      </c>
      <c r="H34" s="43" t="s">
        <v>61</v>
      </c>
      <c r="I34" s="44">
        <v>1780</v>
      </c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</row>
    <row r="35" spans="1:22" ht="26.4" x14ac:dyDescent="0.45">
      <c r="A35" s="40" t="s">
        <v>244</v>
      </c>
      <c r="B35" s="41" t="s">
        <v>245</v>
      </c>
      <c r="C35" s="41" t="s">
        <v>246</v>
      </c>
      <c r="D35" s="40" t="s">
        <v>66</v>
      </c>
      <c r="E35" s="40" t="s">
        <v>247</v>
      </c>
      <c r="F35" s="41" t="s">
        <v>248</v>
      </c>
      <c r="G35" s="42" t="s">
        <v>249</v>
      </c>
      <c r="H35" s="43" t="s">
        <v>85</v>
      </c>
      <c r="I35" s="44">
        <v>1895.32</v>
      </c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1:22" ht="26.4" x14ac:dyDescent="0.45">
      <c r="A36" s="40" t="s">
        <v>250</v>
      </c>
      <c r="B36" s="41" t="s">
        <v>251</v>
      </c>
      <c r="C36" s="41" t="s">
        <v>252</v>
      </c>
      <c r="D36" s="40" t="s">
        <v>57</v>
      </c>
      <c r="E36" s="40" t="s">
        <v>67</v>
      </c>
      <c r="F36" s="41" t="s">
        <v>68</v>
      </c>
      <c r="G36" s="42" t="s">
        <v>253</v>
      </c>
      <c r="H36" s="43" t="s">
        <v>116</v>
      </c>
      <c r="I36" s="44">
        <v>2400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</row>
    <row r="37" spans="1:22" ht="26.4" x14ac:dyDescent="0.45">
      <c r="A37" s="40" t="s">
        <v>254</v>
      </c>
      <c r="B37" s="41" t="s">
        <v>255</v>
      </c>
      <c r="C37" s="41" t="s">
        <v>256</v>
      </c>
      <c r="D37" s="40" t="s">
        <v>66</v>
      </c>
      <c r="E37" s="40" t="s">
        <v>257</v>
      </c>
      <c r="F37" s="41" t="s">
        <v>258</v>
      </c>
      <c r="G37" s="42" t="s">
        <v>259</v>
      </c>
      <c r="H37" s="43" t="s">
        <v>61</v>
      </c>
      <c r="I37" s="44">
        <v>1895.32</v>
      </c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</row>
    <row r="38" spans="1:22" ht="26.4" x14ac:dyDescent="0.45">
      <c r="A38" s="40" t="s">
        <v>260</v>
      </c>
      <c r="B38" s="41" t="s">
        <v>261</v>
      </c>
      <c r="C38" s="41" t="s">
        <v>262</v>
      </c>
      <c r="D38" s="40" t="s">
        <v>57</v>
      </c>
      <c r="E38" s="40" t="s">
        <v>75</v>
      </c>
      <c r="F38" s="41" t="s">
        <v>76</v>
      </c>
      <c r="G38" s="42" t="s">
        <v>69</v>
      </c>
      <c r="H38" s="43" t="s">
        <v>70</v>
      </c>
      <c r="I38" s="44">
        <v>1900</v>
      </c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</row>
    <row r="39" spans="1:22" ht="26.4" x14ac:dyDescent="0.45">
      <c r="A39" s="40" t="s">
        <v>263</v>
      </c>
      <c r="B39" s="41" t="s">
        <v>264</v>
      </c>
      <c r="C39" s="41" t="s">
        <v>88</v>
      </c>
      <c r="D39" s="40" t="s">
        <v>66</v>
      </c>
      <c r="E39" s="40" t="s">
        <v>82</v>
      </c>
      <c r="F39" s="41" t="s">
        <v>83</v>
      </c>
      <c r="G39" s="42" t="s">
        <v>265</v>
      </c>
      <c r="H39" s="43" t="s">
        <v>61</v>
      </c>
      <c r="I39" s="44">
        <v>1895.32</v>
      </c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</row>
    <row r="40" spans="1:22" ht="26.4" x14ac:dyDescent="0.45">
      <c r="A40" s="40" t="s">
        <v>266</v>
      </c>
      <c r="B40" s="41" t="s">
        <v>267</v>
      </c>
      <c r="C40" s="41" t="s">
        <v>268</v>
      </c>
      <c r="D40" s="40" t="s">
        <v>66</v>
      </c>
      <c r="E40" s="40" t="s">
        <v>89</v>
      </c>
      <c r="F40" s="41" t="s">
        <v>236</v>
      </c>
      <c r="G40" s="42" t="s">
        <v>60</v>
      </c>
      <c r="H40" s="43" t="s">
        <v>61</v>
      </c>
      <c r="I40" s="44">
        <v>1895.32</v>
      </c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</row>
    <row r="41" spans="1:22" ht="26.4" x14ac:dyDescent="0.45">
      <c r="A41" s="40" t="s">
        <v>269</v>
      </c>
      <c r="B41" s="41" t="s">
        <v>267</v>
      </c>
      <c r="C41" s="41" t="s">
        <v>270</v>
      </c>
      <c r="D41" s="40" t="s">
        <v>57</v>
      </c>
      <c r="E41" s="40" t="s">
        <v>95</v>
      </c>
      <c r="F41" s="41" t="s">
        <v>96</v>
      </c>
      <c r="G41" s="42" t="s">
        <v>69</v>
      </c>
      <c r="H41" s="43" t="s">
        <v>191</v>
      </c>
      <c r="I41" s="44">
        <v>2590</v>
      </c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</row>
    <row r="42" spans="1:22" ht="26.4" x14ac:dyDescent="0.45">
      <c r="A42" s="40" t="s">
        <v>271</v>
      </c>
      <c r="B42" s="41" t="s">
        <v>272</v>
      </c>
      <c r="C42" s="41" t="s">
        <v>216</v>
      </c>
      <c r="D42" s="40" t="s">
        <v>57</v>
      </c>
      <c r="E42" s="40" t="s">
        <v>273</v>
      </c>
      <c r="F42" s="41" t="s">
        <v>274</v>
      </c>
      <c r="G42" s="42" t="s">
        <v>77</v>
      </c>
      <c r="H42" s="43" t="s">
        <v>116</v>
      </c>
      <c r="I42" s="44">
        <v>2600</v>
      </c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</row>
    <row r="43" spans="1:22" ht="26.4" x14ac:dyDescent="0.45">
      <c r="A43" s="40" t="s">
        <v>275</v>
      </c>
      <c r="B43" s="41" t="s">
        <v>276</v>
      </c>
      <c r="C43" s="41" t="s">
        <v>277</v>
      </c>
      <c r="D43" s="40" t="s">
        <v>57</v>
      </c>
      <c r="E43" s="40" t="s">
        <v>113</v>
      </c>
      <c r="F43" s="41" t="s">
        <v>114</v>
      </c>
      <c r="G43" s="42" t="s">
        <v>278</v>
      </c>
      <c r="H43" s="43" t="s">
        <v>61</v>
      </c>
      <c r="I43" s="44">
        <v>1895.32</v>
      </c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</row>
    <row r="44" spans="1:22" ht="26.4" x14ac:dyDescent="0.45">
      <c r="A44" s="40" t="s">
        <v>279</v>
      </c>
      <c r="B44" s="41" t="s">
        <v>280</v>
      </c>
      <c r="C44" s="41" t="s">
        <v>281</v>
      </c>
      <c r="D44" s="40" t="s">
        <v>57</v>
      </c>
      <c r="E44" s="40" t="s">
        <v>119</v>
      </c>
      <c r="F44" s="41" t="s">
        <v>120</v>
      </c>
      <c r="G44" s="42" t="s">
        <v>91</v>
      </c>
      <c r="H44" s="43" t="s">
        <v>282</v>
      </c>
      <c r="I44" s="44">
        <v>2500</v>
      </c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</row>
    <row r="45" spans="1:22" ht="26.4" x14ac:dyDescent="0.45">
      <c r="A45" s="40" t="s">
        <v>283</v>
      </c>
      <c r="B45" s="41" t="s">
        <v>284</v>
      </c>
      <c r="C45" s="41" t="s">
        <v>285</v>
      </c>
      <c r="D45" s="40" t="s">
        <v>57</v>
      </c>
      <c r="E45" s="40" t="s">
        <v>286</v>
      </c>
      <c r="F45" s="41" t="s">
        <v>287</v>
      </c>
      <c r="G45" s="42" t="s">
        <v>288</v>
      </c>
      <c r="H45" s="43" t="s">
        <v>61</v>
      </c>
      <c r="I45" s="44">
        <v>2428</v>
      </c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</row>
    <row r="46" spans="1:22" ht="26.4" x14ac:dyDescent="0.45">
      <c r="A46" s="40" t="s">
        <v>289</v>
      </c>
      <c r="B46" s="41" t="s">
        <v>290</v>
      </c>
      <c r="C46" s="41" t="s">
        <v>291</v>
      </c>
      <c r="D46" s="40" t="s">
        <v>57</v>
      </c>
      <c r="E46" s="40" t="s">
        <v>131</v>
      </c>
      <c r="F46" s="41" t="s">
        <v>132</v>
      </c>
      <c r="G46" s="42" t="s">
        <v>103</v>
      </c>
      <c r="H46" s="43" t="s">
        <v>61</v>
      </c>
      <c r="I46" s="44">
        <v>1895.32</v>
      </c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</row>
    <row r="47" spans="1:22" ht="26.4" x14ac:dyDescent="0.45">
      <c r="A47" s="40" t="s">
        <v>292</v>
      </c>
      <c r="B47" s="41" t="s">
        <v>293</v>
      </c>
      <c r="C47" s="41" t="s">
        <v>56</v>
      </c>
      <c r="D47" s="40" t="s">
        <v>57</v>
      </c>
      <c r="E47" s="40" t="s">
        <v>137</v>
      </c>
      <c r="F47" s="41" t="s">
        <v>138</v>
      </c>
      <c r="G47" s="42" t="s">
        <v>109</v>
      </c>
      <c r="H47" s="43" t="s">
        <v>282</v>
      </c>
      <c r="I47" s="44">
        <v>1820</v>
      </c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</row>
    <row r="48" spans="1:22" ht="26.4" x14ac:dyDescent="0.45">
      <c r="A48" s="40" t="s">
        <v>294</v>
      </c>
      <c r="B48" s="41" t="s">
        <v>295</v>
      </c>
      <c r="C48" s="41" t="s">
        <v>204</v>
      </c>
      <c r="D48" s="40" t="s">
        <v>66</v>
      </c>
      <c r="E48" s="40" t="s">
        <v>147</v>
      </c>
      <c r="F48" s="41" t="s">
        <v>138</v>
      </c>
      <c r="G48" s="42" t="s">
        <v>115</v>
      </c>
      <c r="H48" s="43" t="s">
        <v>61</v>
      </c>
      <c r="I48" s="44">
        <v>1895.32</v>
      </c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</row>
    <row r="49" spans="1:22" ht="26.4" x14ac:dyDescent="0.45">
      <c r="A49" s="40" t="s">
        <v>296</v>
      </c>
      <c r="B49" s="41" t="s">
        <v>297</v>
      </c>
      <c r="C49" s="41" t="s">
        <v>210</v>
      </c>
      <c r="D49" s="40" t="s">
        <v>66</v>
      </c>
      <c r="E49" s="40" t="s">
        <v>151</v>
      </c>
      <c r="F49" s="41" t="s">
        <v>152</v>
      </c>
      <c r="G49" s="42" t="s">
        <v>121</v>
      </c>
      <c r="H49" s="43" t="s">
        <v>61</v>
      </c>
      <c r="I49" s="44">
        <v>1895.32</v>
      </c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</row>
    <row r="50" spans="1:22" ht="26.4" x14ac:dyDescent="0.45">
      <c r="A50" s="40" t="s">
        <v>298</v>
      </c>
      <c r="B50" s="41" t="s">
        <v>299</v>
      </c>
      <c r="C50" s="41" t="s">
        <v>216</v>
      </c>
      <c r="D50" s="40" t="s">
        <v>57</v>
      </c>
      <c r="E50" s="40" t="s">
        <v>163</v>
      </c>
      <c r="F50" s="41" t="s">
        <v>164</v>
      </c>
      <c r="G50" s="42" t="s">
        <v>300</v>
      </c>
      <c r="H50" s="43" t="s">
        <v>61</v>
      </c>
      <c r="I50" s="44">
        <v>1780</v>
      </c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</row>
    <row r="51" spans="1:22" ht="26.4" x14ac:dyDescent="0.45">
      <c r="A51" s="40" t="s">
        <v>301</v>
      </c>
      <c r="B51" s="41" t="s">
        <v>302</v>
      </c>
      <c r="C51" s="41" t="s">
        <v>222</v>
      </c>
      <c r="D51" s="40" t="s">
        <v>66</v>
      </c>
      <c r="E51" s="40" t="s">
        <v>169</v>
      </c>
      <c r="F51" s="41" t="s">
        <v>170</v>
      </c>
      <c r="G51" s="42" t="s">
        <v>133</v>
      </c>
      <c r="H51" s="43" t="s">
        <v>61</v>
      </c>
      <c r="I51" s="44">
        <v>1895.32</v>
      </c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</row>
    <row r="52" spans="1:22" ht="26.4" x14ac:dyDescent="0.45">
      <c r="A52" s="40" t="s">
        <v>303</v>
      </c>
      <c r="B52" s="41" t="s">
        <v>304</v>
      </c>
      <c r="C52" s="41" t="s">
        <v>228</v>
      </c>
      <c r="D52" s="40" t="s">
        <v>66</v>
      </c>
      <c r="E52" s="40" t="s">
        <v>142</v>
      </c>
      <c r="F52" s="41" t="s">
        <v>143</v>
      </c>
      <c r="G52" s="42" t="s">
        <v>305</v>
      </c>
      <c r="H52" s="43" t="s">
        <v>85</v>
      </c>
      <c r="I52" s="44">
        <v>1830</v>
      </c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</row>
    <row r="53" spans="1:22" ht="26.4" x14ac:dyDescent="0.45">
      <c r="A53" s="40" t="s">
        <v>306</v>
      </c>
      <c r="B53" s="41" t="s">
        <v>307</v>
      </c>
      <c r="C53" s="41" t="s">
        <v>234</v>
      </c>
      <c r="D53" s="40" t="s">
        <v>66</v>
      </c>
      <c r="E53" s="40" t="s">
        <v>308</v>
      </c>
      <c r="F53" s="41" t="s">
        <v>309</v>
      </c>
      <c r="G53" s="42" t="s">
        <v>148</v>
      </c>
      <c r="H53" s="43" t="s">
        <v>61</v>
      </c>
      <c r="I53" s="44">
        <v>1895.32</v>
      </c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1:22" ht="26.4" x14ac:dyDescent="0.45">
      <c r="A54" s="40" t="s">
        <v>310</v>
      </c>
      <c r="B54" s="41" t="s">
        <v>311</v>
      </c>
      <c r="C54" s="41" t="s">
        <v>240</v>
      </c>
      <c r="D54" s="40" t="s">
        <v>66</v>
      </c>
      <c r="E54" s="40" t="s">
        <v>185</v>
      </c>
      <c r="F54" s="41" t="s">
        <v>138</v>
      </c>
      <c r="G54" s="42" t="s">
        <v>153</v>
      </c>
      <c r="H54" s="43" t="s">
        <v>191</v>
      </c>
      <c r="I54" s="44">
        <v>2100</v>
      </c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</row>
    <row r="55" spans="1:22" ht="26.4" x14ac:dyDescent="0.45">
      <c r="A55" s="40" t="s">
        <v>312</v>
      </c>
      <c r="B55" s="41" t="s">
        <v>313</v>
      </c>
      <c r="C55" s="41" t="s">
        <v>252</v>
      </c>
      <c r="D55" s="40" t="s">
        <v>57</v>
      </c>
      <c r="E55" s="40" t="s">
        <v>195</v>
      </c>
      <c r="F55" s="41" t="s">
        <v>114</v>
      </c>
      <c r="G55" s="42" t="s">
        <v>159</v>
      </c>
      <c r="H55" s="43" t="s">
        <v>61</v>
      </c>
      <c r="I55" s="44">
        <v>1895.32</v>
      </c>
      <c r="N55" s="39"/>
    </row>
    <row r="56" spans="1:22" ht="26.4" x14ac:dyDescent="0.45">
      <c r="A56" s="40" t="s">
        <v>314</v>
      </c>
      <c r="B56" s="41" t="s">
        <v>315</v>
      </c>
      <c r="C56" s="41" t="s">
        <v>262</v>
      </c>
      <c r="D56" s="40" t="s">
        <v>57</v>
      </c>
      <c r="E56" s="40" t="s">
        <v>316</v>
      </c>
      <c r="F56" s="41" t="s">
        <v>317</v>
      </c>
      <c r="G56" s="42" t="s">
        <v>318</v>
      </c>
      <c r="H56" s="43" t="s">
        <v>61</v>
      </c>
      <c r="I56" s="44">
        <v>1780</v>
      </c>
      <c r="N56" s="39"/>
    </row>
    <row r="57" spans="1:22" ht="26.4" x14ac:dyDescent="0.45">
      <c r="A57" s="40" t="s">
        <v>319</v>
      </c>
      <c r="B57" s="41" t="s">
        <v>320</v>
      </c>
      <c r="C57" s="41" t="s">
        <v>321</v>
      </c>
      <c r="D57" s="40" t="s">
        <v>66</v>
      </c>
      <c r="E57" s="40" t="s">
        <v>205</v>
      </c>
      <c r="F57" s="41" t="s">
        <v>206</v>
      </c>
      <c r="G57" s="42" t="s">
        <v>171</v>
      </c>
      <c r="H57" s="43" t="s">
        <v>61</v>
      </c>
      <c r="I57" s="44">
        <v>1895.32</v>
      </c>
      <c r="N57" s="39"/>
    </row>
    <row r="58" spans="1:22" ht="26.4" x14ac:dyDescent="0.45">
      <c r="A58" s="40" t="s">
        <v>322</v>
      </c>
      <c r="B58" s="41" t="s">
        <v>323</v>
      </c>
      <c r="C58" s="41" t="s">
        <v>268</v>
      </c>
      <c r="D58" s="40" t="s">
        <v>66</v>
      </c>
      <c r="E58" s="40" t="s">
        <v>324</v>
      </c>
      <c r="F58" s="41" t="s">
        <v>325</v>
      </c>
      <c r="G58" s="42" t="s">
        <v>326</v>
      </c>
      <c r="H58" s="43" t="s">
        <v>61</v>
      </c>
      <c r="I58" s="44">
        <v>1895.32</v>
      </c>
      <c r="N58" s="39"/>
    </row>
    <row r="59" spans="1:22" ht="26.4" x14ac:dyDescent="0.45">
      <c r="A59" s="40" t="s">
        <v>327</v>
      </c>
      <c r="B59" s="41" t="s">
        <v>328</v>
      </c>
      <c r="C59" s="41" t="s">
        <v>270</v>
      </c>
      <c r="D59" s="40" t="s">
        <v>57</v>
      </c>
      <c r="E59" s="40" t="s">
        <v>217</v>
      </c>
      <c r="F59" s="41" t="s">
        <v>218</v>
      </c>
      <c r="G59" s="42" t="s">
        <v>329</v>
      </c>
      <c r="H59" s="43" t="s">
        <v>85</v>
      </c>
      <c r="I59" s="44">
        <v>1290</v>
      </c>
      <c r="N59" s="39"/>
    </row>
    <row r="60" spans="1:22" ht="26.4" x14ac:dyDescent="0.45">
      <c r="A60" s="40" t="s">
        <v>330</v>
      </c>
      <c r="B60" s="41" t="s">
        <v>331</v>
      </c>
      <c r="C60" s="41" t="s">
        <v>216</v>
      </c>
      <c r="D60" s="40" t="s">
        <v>57</v>
      </c>
      <c r="E60" s="40" t="s">
        <v>223</v>
      </c>
      <c r="F60" s="41" t="s">
        <v>224</v>
      </c>
      <c r="G60" s="42" t="s">
        <v>332</v>
      </c>
      <c r="H60" s="43" t="s">
        <v>61</v>
      </c>
      <c r="I60" s="44">
        <v>1895.32</v>
      </c>
      <c r="N60" s="39"/>
    </row>
    <row r="61" spans="1:22" ht="26.4" x14ac:dyDescent="0.45">
      <c r="A61" s="40" t="s">
        <v>333</v>
      </c>
      <c r="B61" s="41" t="s">
        <v>334</v>
      </c>
      <c r="C61" s="41" t="s">
        <v>335</v>
      </c>
      <c r="D61" s="40" t="s">
        <v>57</v>
      </c>
      <c r="E61" s="40" t="s">
        <v>229</v>
      </c>
      <c r="F61" s="41" t="s">
        <v>230</v>
      </c>
      <c r="G61" s="42" t="s">
        <v>336</v>
      </c>
      <c r="H61" s="43" t="s">
        <v>61</v>
      </c>
      <c r="I61" s="44">
        <v>1895.32</v>
      </c>
      <c r="N61" s="39"/>
    </row>
    <row r="62" spans="1:22" ht="26.4" x14ac:dyDescent="0.45">
      <c r="A62" s="40" t="s">
        <v>337</v>
      </c>
      <c r="B62" s="41" t="s">
        <v>338</v>
      </c>
      <c r="C62" s="41" t="s">
        <v>281</v>
      </c>
      <c r="D62" s="40" t="s">
        <v>57</v>
      </c>
      <c r="E62" s="40" t="s">
        <v>339</v>
      </c>
      <c r="F62" s="41" t="s">
        <v>340</v>
      </c>
      <c r="G62" s="42" t="s">
        <v>201</v>
      </c>
      <c r="H62" s="43" t="s">
        <v>341</v>
      </c>
      <c r="I62" s="44">
        <v>1895.32</v>
      </c>
      <c r="N62" s="39"/>
    </row>
    <row r="63" spans="1:22" ht="26.4" x14ac:dyDescent="0.45">
      <c r="A63" s="40" t="s">
        <v>342</v>
      </c>
      <c r="B63" s="41" t="s">
        <v>343</v>
      </c>
      <c r="C63" s="41" t="s">
        <v>285</v>
      </c>
      <c r="D63" s="40" t="s">
        <v>57</v>
      </c>
      <c r="E63" s="40" t="s">
        <v>241</v>
      </c>
      <c r="F63" s="41" t="s">
        <v>344</v>
      </c>
      <c r="G63" s="42" t="s">
        <v>207</v>
      </c>
      <c r="H63" s="43" t="s">
        <v>341</v>
      </c>
      <c r="I63" s="44">
        <v>2548</v>
      </c>
      <c r="N63" s="39"/>
    </row>
    <row r="64" spans="1:22" ht="26.4" x14ac:dyDescent="0.45">
      <c r="A64" s="40" t="s">
        <v>345</v>
      </c>
      <c r="B64" s="41" t="s">
        <v>346</v>
      </c>
      <c r="C64" s="41" t="s">
        <v>291</v>
      </c>
      <c r="D64" s="40" t="s">
        <v>57</v>
      </c>
      <c r="E64" s="40" t="s">
        <v>67</v>
      </c>
      <c r="F64" s="41" t="s">
        <v>68</v>
      </c>
      <c r="G64" s="42" t="s">
        <v>213</v>
      </c>
      <c r="H64" s="43" t="s">
        <v>341</v>
      </c>
      <c r="I64" s="44">
        <v>2200</v>
      </c>
      <c r="N64" s="39"/>
    </row>
    <row r="65" spans="1:14" ht="26.4" x14ac:dyDescent="0.45">
      <c r="A65" s="40" t="s">
        <v>347</v>
      </c>
      <c r="B65" s="41" t="s">
        <v>348</v>
      </c>
      <c r="C65" s="41" t="s">
        <v>65</v>
      </c>
      <c r="D65" s="40" t="s">
        <v>66</v>
      </c>
      <c r="E65" s="40" t="s">
        <v>75</v>
      </c>
      <c r="F65" s="41" t="s">
        <v>76</v>
      </c>
      <c r="G65" s="42" t="s">
        <v>219</v>
      </c>
      <c r="H65" s="43" t="s">
        <v>341</v>
      </c>
      <c r="I65" s="44">
        <v>1895.32</v>
      </c>
      <c r="N65" s="39"/>
    </row>
    <row r="66" spans="1:14" ht="26.4" x14ac:dyDescent="0.45">
      <c r="A66" s="40" t="s">
        <v>349</v>
      </c>
      <c r="B66" s="41" t="s">
        <v>350</v>
      </c>
      <c r="C66" s="41" t="s">
        <v>351</v>
      </c>
      <c r="D66" s="40" t="s">
        <v>66</v>
      </c>
      <c r="E66" s="40" t="s">
        <v>82</v>
      </c>
      <c r="F66" s="41" t="s">
        <v>83</v>
      </c>
      <c r="G66" s="42" t="s">
        <v>225</v>
      </c>
      <c r="H66" s="43" t="s">
        <v>282</v>
      </c>
      <c r="I66" s="44">
        <v>2450</v>
      </c>
      <c r="N66" s="39"/>
    </row>
    <row r="67" spans="1:14" ht="26.4" x14ac:dyDescent="0.45">
      <c r="A67" s="40" t="s">
        <v>352</v>
      </c>
      <c r="B67" s="41" t="s">
        <v>353</v>
      </c>
      <c r="C67" s="41" t="s">
        <v>106</v>
      </c>
      <c r="D67" s="40" t="s">
        <v>57</v>
      </c>
      <c r="E67" s="40" t="s">
        <v>89</v>
      </c>
      <c r="F67" s="41" t="s">
        <v>236</v>
      </c>
      <c r="G67" s="42" t="s">
        <v>354</v>
      </c>
      <c r="H67" s="43" t="s">
        <v>61</v>
      </c>
      <c r="I67" s="44">
        <v>1895.32</v>
      </c>
      <c r="N67" s="39"/>
    </row>
    <row r="68" spans="1:14" ht="26.4" x14ac:dyDescent="0.45">
      <c r="A68" s="40" t="s">
        <v>355</v>
      </c>
      <c r="B68" s="41" t="s">
        <v>356</v>
      </c>
      <c r="C68" s="41" t="s">
        <v>112</v>
      </c>
      <c r="D68" s="40" t="s">
        <v>57</v>
      </c>
      <c r="E68" s="40" t="s">
        <v>95</v>
      </c>
      <c r="F68" s="41" t="s">
        <v>96</v>
      </c>
      <c r="G68" s="42" t="s">
        <v>237</v>
      </c>
      <c r="H68" s="43" t="s">
        <v>61</v>
      </c>
      <c r="I68" s="44">
        <v>2300</v>
      </c>
      <c r="N68" s="39"/>
    </row>
    <row r="69" spans="1:14" ht="26.4" x14ac:dyDescent="0.45">
      <c r="A69" s="40" t="s">
        <v>357</v>
      </c>
      <c r="B69" s="41" t="s">
        <v>358</v>
      </c>
      <c r="C69" s="41" t="s">
        <v>81</v>
      </c>
      <c r="D69" s="40" t="s">
        <v>57</v>
      </c>
      <c r="E69" s="40" t="s">
        <v>359</v>
      </c>
      <c r="F69" s="41" t="s">
        <v>360</v>
      </c>
      <c r="G69" s="42" t="s">
        <v>243</v>
      </c>
      <c r="H69" s="43" t="s">
        <v>341</v>
      </c>
      <c r="I69" s="44">
        <v>2600</v>
      </c>
      <c r="N69" s="39"/>
    </row>
    <row r="70" spans="1:14" ht="26.4" x14ac:dyDescent="0.45">
      <c r="A70" s="40" t="s">
        <v>361</v>
      </c>
      <c r="B70" s="41" t="s">
        <v>362</v>
      </c>
      <c r="C70" s="41" t="s">
        <v>363</v>
      </c>
      <c r="D70" s="40" t="s">
        <v>66</v>
      </c>
      <c r="E70" s="40" t="s">
        <v>113</v>
      </c>
      <c r="F70" s="41" t="s">
        <v>114</v>
      </c>
      <c r="G70" s="42" t="s">
        <v>249</v>
      </c>
      <c r="H70" s="43" t="s">
        <v>61</v>
      </c>
      <c r="I70" s="44">
        <v>1895.32</v>
      </c>
      <c r="N70" s="39"/>
    </row>
    <row r="71" spans="1:14" ht="26.4" x14ac:dyDescent="0.45">
      <c r="A71" s="40" t="s">
        <v>364</v>
      </c>
      <c r="B71" s="41" t="s">
        <v>365</v>
      </c>
      <c r="C71" s="41" t="s">
        <v>366</v>
      </c>
      <c r="D71" s="40" t="s">
        <v>57</v>
      </c>
      <c r="E71" s="40" t="s">
        <v>119</v>
      </c>
      <c r="F71" s="41" t="s">
        <v>120</v>
      </c>
      <c r="G71" s="42" t="s">
        <v>367</v>
      </c>
      <c r="H71" s="43" t="s">
        <v>61</v>
      </c>
      <c r="I71" s="44">
        <v>1895.32</v>
      </c>
      <c r="N71" s="39"/>
    </row>
    <row r="72" spans="1:14" ht="26.4" x14ac:dyDescent="0.45">
      <c r="A72" s="40" t="s">
        <v>368</v>
      </c>
      <c r="B72" s="41" t="s">
        <v>369</v>
      </c>
      <c r="C72" s="41" t="s">
        <v>136</v>
      </c>
      <c r="D72" s="40" t="s">
        <v>57</v>
      </c>
      <c r="E72" s="40" t="s">
        <v>370</v>
      </c>
      <c r="F72" s="41" t="s">
        <v>371</v>
      </c>
      <c r="G72" s="42" t="s">
        <v>259</v>
      </c>
      <c r="H72" s="43" t="s">
        <v>61</v>
      </c>
      <c r="I72" s="44">
        <v>2128</v>
      </c>
      <c r="N72" s="39"/>
    </row>
    <row r="73" spans="1:14" ht="26.4" x14ac:dyDescent="0.45">
      <c r="A73" s="40" t="s">
        <v>372</v>
      </c>
      <c r="B73" s="41" t="s">
        <v>373</v>
      </c>
      <c r="C73" s="41" t="s">
        <v>374</v>
      </c>
      <c r="D73" s="40" t="s">
        <v>57</v>
      </c>
      <c r="E73" s="40" t="s">
        <v>131</v>
      </c>
      <c r="F73" s="41" t="s">
        <v>132</v>
      </c>
      <c r="G73" s="42" t="s">
        <v>69</v>
      </c>
      <c r="H73" s="43" t="s">
        <v>85</v>
      </c>
      <c r="I73" s="44">
        <v>1630</v>
      </c>
      <c r="N73" s="39"/>
    </row>
    <row r="74" spans="1:14" ht="26.4" x14ac:dyDescent="0.45">
      <c r="A74" s="40" t="s">
        <v>375</v>
      </c>
      <c r="B74" s="41" t="s">
        <v>376</v>
      </c>
      <c r="C74" s="41" t="s">
        <v>136</v>
      </c>
      <c r="D74" s="40" t="s">
        <v>57</v>
      </c>
      <c r="E74" s="40" t="s">
        <v>195</v>
      </c>
      <c r="F74" s="41" t="s">
        <v>114</v>
      </c>
      <c r="G74" s="42" t="s">
        <v>159</v>
      </c>
      <c r="H74" s="43" t="s">
        <v>61</v>
      </c>
      <c r="I74" s="44">
        <v>1895.32</v>
      </c>
      <c r="N74" s="39"/>
    </row>
    <row r="75" spans="1:14" ht="26.4" x14ac:dyDescent="0.45">
      <c r="A75" s="40" t="s">
        <v>377</v>
      </c>
      <c r="B75" s="41" t="s">
        <v>378</v>
      </c>
      <c r="C75" s="41" t="s">
        <v>379</v>
      </c>
      <c r="D75" s="40" t="s">
        <v>66</v>
      </c>
      <c r="E75" s="40" t="s">
        <v>137</v>
      </c>
      <c r="F75" s="41" t="s">
        <v>138</v>
      </c>
      <c r="G75" s="42" t="s">
        <v>265</v>
      </c>
      <c r="H75" s="43" t="s">
        <v>61</v>
      </c>
      <c r="I75" s="44">
        <v>1895.32</v>
      </c>
    </row>
    <row r="76" spans="1:14" ht="26.4" x14ac:dyDescent="0.45">
      <c r="A76" s="40" t="s">
        <v>380</v>
      </c>
      <c r="B76" s="41" t="s">
        <v>381</v>
      </c>
      <c r="C76" s="41" t="s">
        <v>382</v>
      </c>
      <c r="D76" s="40" t="s">
        <v>66</v>
      </c>
      <c r="E76" s="40" t="s">
        <v>147</v>
      </c>
      <c r="F76" s="41" t="s">
        <v>138</v>
      </c>
      <c r="G76" s="42" t="s">
        <v>60</v>
      </c>
      <c r="H76" s="43" t="s">
        <v>61</v>
      </c>
      <c r="I76" s="44">
        <v>1895.32</v>
      </c>
    </row>
    <row r="77" spans="1:14" ht="26.4" x14ac:dyDescent="0.45">
      <c r="A77" s="40" t="s">
        <v>383</v>
      </c>
      <c r="B77" s="41" t="s">
        <v>384</v>
      </c>
      <c r="C77" s="41" t="s">
        <v>65</v>
      </c>
      <c r="D77" s="40" t="s">
        <v>66</v>
      </c>
      <c r="E77" s="40" t="s">
        <v>385</v>
      </c>
      <c r="F77" s="41" t="s">
        <v>386</v>
      </c>
      <c r="G77" s="42" t="s">
        <v>387</v>
      </c>
      <c r="H77" s="43" t="s">
        <v>61</v>
      </c>
      <c r="I77" s="44">
        <v>1895.32</v>
      </c>
    </row>
    <row r="78" spans="1:14" ht="26.4" x14ac:dyDescent="0.45">
      <c r="A78" s="40" t="s">
        <v>388</v>
      </c>
      <c r="B78" s="41" t="s">
        <v>389</v>
      </c>
      <c r="C78" s="41" t="s">
        <v>351</v>
      </c>
      <c r="D78" s="40" t="s">
        <v>66</v>
      </c>
      <c r="E78" s="40" t="s">
        <v>163</v>
      </c>
      <c r="F78" s="41" t="s">
        <v>164</v>
      </c>
      <c r="G78" s="42" t="s">
        <v>77</v>
      </c>
      <c r="H78" s="43" t="s">
        <v>341</v>
      </c>
      <c r="I78" s="44">
        <v>2780</v>
      </c>
    </row>
    <row r="79" spans="1:14" ht="26.4" x14ac:dyDescent="0.45">
      <c r="A79" s="40" t="s">
        <v>390</v>
      </c>
      <c r="B79" s="41" t="s">
        <v>391</v>
      </c>
      <c r="C79" s="41" t="s">
        <v>106</v>
      </c>
      <c r="D79" s="40" t="s">
        <v>57</v>
      </c>
      <c r="E79" s="40" t="s">
        <v>169</v>
      </c>
      <c r="F79" s="41" t="s">
        <v>170</v>
      </c>
      <c r="G79" s="42" t="s">
        <v>392</v>
      </c>
      <c r="H79" s="43" t="s">
        <v>61</v>
      </c>
      <c r="I79" s="44">
        <v>1895.32</v>
      </c>
    </row>
    <row r="80" spans="1:14" ht="26.4" x14ac:dyDescent="0.45">
      <c r="A80" s="40" t="s">
        <v>393</v>
      </c>
      <c r="B80" s="41" t="s">
        <v>394</v>
      </c>
      <c r="C80" s="41" t="s">
        <v>395</v>
      </c>
      <c r="D80" s="40" t="s">
        <v>57</v>
      </c>
      <c r="E80" s="40" t="s">
        <v>142</v>
      </c>
      <c r="F80" s="41" t="s">
        <v>143</v>
      </c>
      <c r="G80" s="42" t="s">
        <v>91</v>
      </c>
      <c r="H80" s="43" t="s">
        <v>85</v>
      </c>
      <c r="I80" s="44">
        <v>1895.32</v>
      </c>
    </row>
    <row r="81" spans="1:9" ht="26.4" x14ac:dyDescent="0.45">
      <c r="A81" s="40" t="s">
        <v>396</v>
      </c>
      <c r="B81" s="41" t="s">
        <v>397</v>
      </c>
      <c r="C81" s="41" t="s">
        <v>81</v>
      </c>
      <c r="D81" s="40" t="s">
        <v>57</v>
      </c>
      <c r="E81" s="40" t="s">
        <v>308</v>
      </c>
      <c r="F81" s="41" t="s">
        <v>309</v>
      </c>
      <c r="G81" s="42" t="s">
        <v>97</v>
      </c>
      <c r="H81" s="43" t="s">
        <v>61</v>
      </c>
      <c r="I81" s="44">
        <v>1895.32</v>
      </c>
    </row>
    <row r="82" spans="1:9" ht="26.4" x14ac:dyDescent="0.45">
      <c r="A82" s="40" t="s">
        <v>398</v>
      </c>
      <c r="B82" s="41" t="s">
        <v>399</v>
      </c>
      <c r="C82" s="41" t="s">
        <v>124</v>
      </c>
      <c r="D82" s="40" t="s">
        <v>66</v>
      </c>
      <c r="E82" s="40" t="s">
        <v>185</v>
      </c>
      <c r="F82" s="41" t="s">
        <v>138</v>
      </c>
      <c r="G82" s="42" t="s">
        <v>103</v>
      </c>
      <c r="H82" s="43" t="s">
        <v>61</v>
      </c>
      <c r="I82" s="44">
        <v>1895.32</v>
      </c>
    </row>
    <row r="83" spans="1:9" ht="26.4" x14ac:dyDescent="0.45">
      <c r="A83" s="40" t="s">
        <v>400</v>
      </c>
      <c r="B83" s="41" t="s">
        <v>401</v>
      </c>
      <c r="C83" s="41" t="s">
        <v>366</v>
      </c>
      <c r="D83" s="40" t="s">
        <v>57</v>
      </c>
      <c r="E83" s="40" t="s">
        <v>195</v>
      </c>
      <c r="F83" s="41" t="s">
        <v>114</v>
      </c>
      <c r="G83" s="42" t="s">
        <v>109</v>
      </c>
      <c r="H83" s="43" t="s">
        <v>61</v>
      </c>
      <c r="I83" s="44">
        <v>1895.32</v>
      </c>
    </row>
    <row r="84" spans="1:9" ht="26.4" x14ac:dyDescent="0.45">
      <c r="A84" s="40" t="s">
        <v>402</v>
      </c>
      <c r="B84" s="41" t="s">
        <v>403</v>
      </c>
      <c r="C84" s="41" t="s">
        <v>136</v>
      </c>
      <c r="D84" s="40" t="s">
        <v>57</v>
      </c>
      <c r="E84" s="40" t="s">
        <v>316</v>
      </c>
      <c r="F84" s="41" t="s">
        <v>317</v>
      </c>
      <c r="G84" s="42" t="s">
        <v>115</v>
      </c>
      <c r="H84" s="43" t="s">
        <v>61</v>
      </c>
      <c r="I84" s="44">
        <v>1895.32</v>
      </c>
    </row>
    <row r="85" spans="1:9" ht="26.4" x14ac:dyDescent="0.45">
      <c r="A85" s="40" t="s">
        <v>404</v>
      </c>
      <c r="B85" s="41" t="s">
        <v>405</v>
      </c>
      <c r="C85" s="41" t="s">
        <v>406</v>
      </c>
      <c r="D85" s="40" t="s">
        <v>57</v>
      </c>
      <c r="E85" s="40" t="s">
        <v>205</v>
      </c>
      <c r="F85" s="41" t="s">
        <v>206</v>
      </c>
      <c r="G85" s="42" t="s">
        <v>121</v>
      </c>
      <c r="H85" s="43" t="s">
        <v>341</v>
      </c>
      <c r="I85" s="44">
        <v>2200</v>
      </c>
    </row>
    <row r="86" spans="1:9" ht="26.4" x14ac:dyDescent="0.45">
      <c r="A86" s="40" t="s">
        <v>407</v>
      </c>
      <c r="B86" s="41" t="s">
        <v>408</v>
      </c>
      <c r="C86" s="41" t="s">
        <v>409</v>
      </c>
      <c r="D86" s="40" t="s">
        <v>66</v>
      </c>
      <c r="E86" s="40" t="s">
        <v>211</v>
      </c>
      <c r="F86" s="41" t="s">
        <v>212</v>
      </c>
      <c r="G86" s="42" t="s">
        <v>410</v>
      </c>
      <c r="H86" s="43" t="s">
        <v>61</v>
      </c>
      <c r="I86" s="44">
        <v>1895.32</v>
      </c>
    </row>
  </sheetData>
  <conditionalFormatting sqref="I3:I86">
    <cfRule type="iconSet" priority="1">
      <iconSet reverse="1">
        <cfvo type="percent" val="0"/>
        <cfvo type="num" val="2000"/>
        <cfvo type="num" val="3000"/>
      </iconSet>
    </cfRule>
  </conditionalFormatting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Valeur cible 1</vt:lpstr>
      <vt:lpstr>Valeur cible 2</vt:lpstr>
      <vt:lpstr>Valeur cible 3</vt:lpstr>
      <vt:lpstr>Scénario</vt:lpstr>
      <vt:lpstr>Synthèse de scénarios</vt:lpstr>
      <vt:lpstr>Banque</vt:lpstr>
      <vt:lpstr>Liste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Thierry BAUSER</cp:lastModifiedBy>
  <dcterms:created xsi:type="dcterms:W3CDTF">2008-12-06T20:25:48Z</dcterms:created>
  <dcterms:modified xsi:type="dcterms:W3CDTF">2014-12-09T15:14:31Z</dcterms:modified>
</cp:coreProperties>
</file>