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codeName="ThisWorkbook" hidePivotFieldList="1" autoCompressPictures="0"/>
  <bookViews>
    <workbookView xWindow="120" yWindow="120" windowWidth="22900" windowHeight="12480" tabRatio="863" firstSheet="11" activeTab="16"/>
  </bookViews>
  <sheets>
    <sheet name="Enoncé TCD" sheetId="27" r:id="rId1"/>
    <sheet name="TCD Vierge" sheetId="31" r:id="rId2"/>
    <sheet name="TCD 1" sheetId="40" r:id="rId3"/>
    <sheet name="TCD 2" sheetId="33" r:id="rId4"/>
    <sheet name="TCD 3" sheetId="34" r:id="rId5"/>
    <sheet name="TCD 4" sheetId="35" r:id="rId6"/>
    <sheet name="TCD 5" sheetId="36" r:id="rId7"/>
    <sheet name="TCD 6" sheetId="37" r:id="rId8"/>
    <sheet name="TCD 7" sheetId="38" r:id="rId9"/>
    <sheet name="TDC 8" sheetId="39" r:id="rId10"/>
    <sheet name="Enoncé Filtre automatique" sheetId="30" r:id="rId11"/>
    <sheet name="Graphique" sheetId="45" r:id="rId12"/>
    <sheet name="Factures, ordre chronologique" sheetId="19" r:id="rId13"/>
    <sheet name="Factures, ordre chronologiq (2)" sheetId="47" r:id="rId14"/>
    <sheet name="Filtre 1" sheetId="41" r:id="rId15"/>
    <sheet name="Filtre 2" sheetId="42" r:id="rId16"/>
    <sheet name="Filtre 3" sheetId="43" r:id="rId17"/>
    <sheet name="Sous total" sheetId="44" r:id="rId18"/>
    <sheet name="Enoncé Fonctions base de donnée" sheetId="46" r:id="rId19"/>
  </sheets>
  <definedNames>
    <definedName name="_xlnm._FilterDatabase" localSheetId="13" hidden="1">'Factures, ordre chronologiq (2)'!$A$3:$I$29</definedName>
    <definedName name="_xlnm._FilterDatabase" localSheetId="12" hidden="1">'Factures, ordre chronologique'!$A$3:$I$29</definedName>
    <definedName name="_xlnm._FilterDatabase" localSheetId="14" hidden="1">'Filtre 1'!$A$3:$I$29</definedName>
    <definedName name="_xlnm._FilterDatabase" localSheetId="15" hidden="1">'Filtre 2'!$A$3:$I$29</definedName>
    <definedName name="_xlnm._FilterDatabase" localSheetId="16" hidden="1">'Filtre 3'!$A$3:$I$29</definedName>
    <definedName name="_xlnm._FilterDatabase" localSheetId="17" hidden="1">'Sous total'!$A$3:$I$31</definedName>
    <definedName name="tableau" localSheetId="13">'Factures, ordre chronologiq (2)'!$A$3:$I$29</definedName>
    <definedName name="tableau">'Factures, ordre chronologique'!$A$3:$I$29</definedName>
  </definedNames>
  <calcPr calcId="140001" concurrentCalc="0"/>
  <pivotCaches>
    <pivotCache cacheId="0" r:id="rId20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9" i="47" l="1"/>
  <c r="I28" i="47"/>
  <c r="I27" i="47"/>
  <c r="I26" i="47"/>
  <c r="I25" i="47"/>
  <c r="I24" i="47"/>
  <c r="I23" i="47"/>
  <c r="I22" i="47"/>
  <c r="I21" i="47"/>
  <c r="I20" i="47"/>
  <c r="I19" i="47"/>
  <c r="I18" i="47"/>
  <c r="I17" i="47"/>
  <c r="I16" i="47"/>
  <c r="I15" i="47"/>
  <c r="I14" i="47"/>
  <c r="I13" i="47"/>
  <c r="I12" i="47"/>
  <c r="I11" i="47"/>
  <c r="I10" i="47"/>
  <c r="I9" i="47"/>
  <c r="I8" i="47"/>
  <c r="I7" i="47"/>
  <c r="I6" i="47"/>
  <c r="I5" i="47"/>
  <c r="I4" i="47"/>
  <c r="I4" i="19"/>
  <c r="I5" i="19"/>
  <c r="I6" i="19"/>
  <c r="I7" i="19"/>
  <c r="I8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I28" i="19"/>
  <c r="I29" i="19"/>
  <c r="D23" i="46"/>
  <c r="B25" i="46"/>
  <c r="B24" i="46"/>
  <c r="C17" i="46"/>
  <c r="C11" i="46"/>
  <c r="I5" i="41"/>
  <c r="I6" i="41"/>
  <c r="I7" i="41"/>
  <c r="I8" i="41"/>
  <c r="I9" i="41"/>
  <c r="I10" i="41"/>
  <c r="I11" i="41"/>
  <c r="I12" i="41"/>
  <c r="I13" i="41"/>
  <c r="I14" i="41"/>
  <c r="I15" i="41"/>
  <c r="I16" i="41"/>
  <c r="I17" i="41"/>
  <c r="I18" i="41"/>
  <c r="I19" i="41"/>
  <c r="I20" i="41"/>
  <c r="I21" i="41"/>
  <c r="I22" i="41"/>
  <c r="I23" i="41"/>
  <c r="I24" i="41"/>
  <c r="I25" i="41"/>
  <c r="I26" i="41"/>
  <c r="I27" i="41"/>
  <c r="I28" i="41"/>
  <c r="I29" i="41"/>
  <c r="I31" i="41"/>
  <c r="I4" i="43"/>
  <c r="I16" i="43"/>
  <c r="I28" i="43"/>
  <c r="I33" i="43"/>
  <c r="I32" i="43"/>
  <c r="D31" i="42"/>
  <c r="I31" i="44"/>
  <c r="I30" i="44"/>
  <c r="I32" i="44"/>
  <c r="I28" i="44"/>
  <c r="I27" i="44"/>
  <c r="I26" i="44"/>
  <c r="I25" i="44"/>
  <c r="I24" i="44"/>
  <c r="I23" i="44"/>
  <c r="I22" i="44"/>
  <c r="I21" i="44"/>
  <c r="I20" i="44"/>
  <c r="I19" i="44"/>
  <c r="I18" i="44"/>
  <c r="I17" i="44"/>
  <c r="I29" i="44"/>
  <c r="I15" i="44"/>
  <c r="I14" i="44"/>
  <c r="I13" i="44"/>
  <c r="I12" i="44"/>
  <c r="I11" i="44"/>
  <c r="I10" i="44"/>
  <c r="I9" i="44"/>
  <c r="I8" i="44"/>
  <c r="I7" i="44"/>
  <c r="I6" i="44"/>
  <c r="I5" i="44"/>
  <c r="I4" i="44"/>
  <c r="I29" i="43"/>
  <c r="I27" i="43"/>
  <c r="I26" i="43"/>
  <c r="I25" i="43"/>
  <c r="I24" i="43"/>
  <c r="I23" i="43"/>
  <c r="I22" i="43"/>
  <c r="I21" i="43"/>
  <c r="I20" i="43"/>
  <c r="I19" i="43"/>
  <c r="I18" i="43"/>
  <c r="I17" i="43"/>
  <c r="I15" i="43"/>
  <c r="I14" i="43"/>
  <c r="I13" i="43"/>
  <c r="I12" i="43"/>
  <c r="I11" i="43"/>
  <c r="I10" i="43"/>
  <c r="I9" i="43"/>
  <c r="I8" i="43"/>
  <c r="I7" i="43"/>
  <c r="I6" i="43"/>
  <c r="I5" i="43"/>
  <c r="I29" i="42"/>
  <c r="I28" i="42"/>
  <c r="I27" i="42"/>
  <c r="I26" i="42"/>
  <c r="I25" i="42"/>
  <c r="I24" i="42"/>
  <c r="I23" i="42"/>
  <c r="I22" i="42"/>
  <c r="I21" i="42"/>
  <c r="I20" i="42"/>
  <c r="I19" i="42"/>
  <c r="I18" i="42"/>
  <c r="I17" i="42"/>
  <c r="I16" i="42"/>
  <c r="I15" i="42"/>
  <c r="I14" i="42"/>
  <c r="I13" i="42"/>
  <c r="I12" i="42"/>
  <c r="I11" i="42"/>
  <c r="I10" i="42"/>
  <c r="I9" i="42"/>
  <c r="I8" i="42"/>
  <c r="I7" i="42"/>
  <c r="I6" i="42"/>
  <c r="I5" i="42"/>
  <c r="I4" i="42"/>
  <c r="I4" i="41"/>
  <c r="I16" i="44"/>
  <c r="I33" i="44"/>
</calcChain>
</file>

<file path=xl/sharedStrings.xml><?xml version="1.0" encoding="utf-8"?>
<sst xmlns="http://schemas.openxmlformats.org/spreadsheetml/2006/main" count="370" uniqueCount="65">
  <si>
    <t>Temps local en minutes</t>
  </si>
  <si>
    <t>Local HT</t>
  </si>
  <si>
    <t>Temps national en minutes</t>
  </si>
  <si>
    <t>National HT</t>
  </si>
  <si>
    <t>Temps international en minutes</t>
  </si>
  <si>
    <t>International HT</t>
  </si>
  <si>
    <t>Total HT</t>
  </si>
  <si>
    <t>Mois</t>
  </si>
  <si>
    <t>Année</t>
  </si>
  <si>
    <t>Détail des factures depuis Janvier 2006 (Opérateur actuel)</t>
  </si>
  <si>
    <t>A partir des données figurant sur l'onglet "Factures, ordre chronologique", on veut obtenir les tableaux croisés suivants :</t>
  </si>
  <si>
    <t>TCD 2 : Affichez le total HT par an, avec distinction local / national / international</t>
  </si>
  <si>
    <t>TCD 3 : Affichez le total HT par an, avec distinction local / national / international, et la possibilité de choisir le mois en champ page.</t>
  </si>
  <si>
    <t>TCD 4 : Affichez le total HT par an, avec distinction local / national / international, pour le dernier trimestre seulement.</t>
  </si>
  <si>
    <t>TCD 5 : Affichez le nombre de factures par an.</t>
  </si>
  <si>
    <t>Sur ce graphique, intervertissez les champs "année" et "mois" pour voir ce qu'Excel est quand même capable de faire !!!</t>
  </si>
  <si>
    <t>GCD (Graphique croisé dynamique ) : Présentez un graphique croisé dynamique représentant l'évolution du coût HT des communications à l'international, par année et avec distinction par mois.</t>
  </si>
  <si>
    <t>TCD 1 : Affichez par an le montant total, moyen, minimal et maximal</t>
  </si>
  <si>
    <t>TCD 7 : Affichez la moyenne HT par an pour l'international en fonction des mois, et la possibilité de choisir l'année en champ de page.</t>
  </si>
  <si>
    <t>TCD 8 : Affichez le pourcentage par année des communications en local en fonction du total général.</t>
  </si>
  <si>
    <t>A partir des données figurant sur l'onglet "Factures, ordre chronologique", on veut obtenir les tableaux suivants :</t>
  </si>
  <si>
    <t>1 On veut faire apparaître les mois où le total HT était supérieur à 1 000 € en calculant le nombre de factures</t>
  </si>
  <si>
    <t>2 On veut connaître la moyenne du coût des communications locales pour 2006 pour les durées supérieus à 3 000 mn</t>
  </si>
  <si>
    <t>4 Faire un sous total automatique qui permettra de connaître le coût moyen total par année</t>
  </si>
  <si>
    <t>3 On veut connaître le coût  total maximal et minimal pour le mois de janvier.</t>
  </si>
  <si>
    <t>Étiquettes de lignes</t>
  </si>
  <si>
    <t>Total général</t>
  </si>
  <si>
    <t>Somme de Total HT</t>
  </si>
  <si>
    <t>Valeurs</t>
  </si>
  <si>
    <t>Somme de Local HT</t>
  </si>
  <si>
    <t>Somme de National HT</t>
  </si>
  <si>
    <t>Somme de International HT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</si>
  <si>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</si>
  <si>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</si>
  <si>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</si>
  <si>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</si>
  <si>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</si>
  <si>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</si>
  <si>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</si>
  <si>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</si>
  <si>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</si>
  <si>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</si>
  <si>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</si>
  <si>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</si>
  <si>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TCD 6 : Affichez le total HT par an, avec distinction local / national / international, par année et par mois</t>
  </si>
  <si>
    <t>Moyenne de International HT</t>
  </si>
  <si>
    <t>Montant Moyen HT</t>
  </si>
  <si>
    <t>Montant minimal HT</t>
  </si>
  <si>
    <t>Montant maximal HT</t>
  </si>
  <si>
    <t>Nombre de factures</t>
  </si>
  <si>
    <t>Moyenne</t>
  </si>
  <si>
    <t>Montant maximal</t>
  </si>
  <si>
    <t>Montant minimal</t>
  </si>
  <si>
    <t>Moyenne 2006</t>
  </si>
  <si>
    <t>Moyenne 2007</t>
  </si>
  <si>
    <t>Moyenne 2008</t>
  </si>
  <si>
    <t>Nombre de Mois</t>
  </si>
  <si>
    <t>Étiquettes de colonnes</t>
  </si>
  <si>
    <t>A partir des données figurant sur l'onglet "Factures, ordre chronologique", on veut obtenir les réponses suivantes :</t>
  </si>
  <si>
    <t>1 On veut savoir le nombre de factures dont le montant Total HT était supérieur à 1 200 €</t>
  </si>
  <si>
    <t>2 Idem que la question 1 mais seulement pour l'année 2006</t>
  </si>
  <si>
    <t>3 On veut connaître le montant maximal de la facture, avec l'année et le mois</t>
  </si>
  <si>
    <t>&gt;1200</t>
  </si>
  <si>
    <t>Question 1</t>
  </si>
  <si>
    <t>Question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</si>
</sst>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€&quot;_-;\-* #,##0.00\ &quot;€&quot;_-;_-* &quot;-&quot;??\ &quot;€&quot;_-;_-@_-"/>
    <numFmt numFmtId="165" formatCode="_-* #,##0.00\ [$€]_-;\-* #,##0.00\ [$€]_-;_-* &quot;-&quot;??\ [$€]_-;_-@_-"/>
    <numFmt numFmtId="166" formatCode="_-* #,##0.00\ [$€-40C]_-;\-* #,##0.00\ [$€-40C]_-;_-* &quot;-&quot;??\ [$€-40C]_-;_-@_-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8"/>
      <name val="Arial"/>
      <family val="2"/>
    </font>
    <font>
      <b/>
      <sz val="15"/>
      <color indexed="9"/>
      <name val="Arial"/>
      <family val="2"/>
    </font>
    <font>
      <sz val="15"/>
      <name val="Arial"/>
      <family val="2"/>
    </font>
    <font>
      <b/>
      <sz val="12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</fills>
  <borders count="23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9"/>
      </right>
      <top style="thin">
        <color indexed="48"/>
      </top>
      <bottom style="thin">
        <color indexed="48"/>
      </bottom>
      <diagonal/>
    </border>
    <border>
      <left style="thin">
        <color indexed="9"/>
      </left>
      <right style="thin">
        <color indexed="9"/>
      </right>
      <top style="thin">
        <color indexed="48"/>
      </top>
      <bottom style="thin">
        <color indexed="48"/>
      </bottom>
      <diagonal/>
    </border>
    <border>
      <left style="thin">
        <color indexed="9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65"/>
      </top>
      <bottom style="thin">
        <color indexed="8"/>
      </bottom>
      <diagonal/>
    </border>
    <border>
      <left/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8"/>
      </left>
      <right/>
      <top style="thin">
        <color indexed="48"/>
      </top>
      <bottom style="thin">
        <color indexed="48"/>
      </bottom>
      <diagonal/>
    </border>
    <border>
      <left/>
      <right style="thin">
        <color indexed="9"/>
      </right>
      <top/>
      <bottom style="thin">
        <color indexed="48"/>
      </bottom>
      <diagonal/>
    </border>
    <border>
      <left style="thin">
        <color indexed="9"/>
      </left>
      <right style="thin">
        <color indexed="9"/>
      </right>
      <top/>
      <bottom style="thin">
        <color indexed="48"/>
      </bottom>
      <diagonal/>
    </border>
    <border>
      <left style="thin">
        <color indexed="9"/>
      </left>
      <right/>
      <top/>
      <bottom style="thin">
        <color indexed="48"/>
      </bottom>
      <diagonal/>
    </border>
    <border>
      <left/>
      <right style="thin">
        <color indexed="48"/>
      </right>
      <top style="thin">
        <color indexed="4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  <border>
      <left style="thin">
        <color indexed="48"/>
      </left>
      <right/>
      <top style="thin">
        <color indexed="48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8" fillId="3" borderId="0" xfId="0" applyFont="1" applyFill="1"/>
    <xf numFmtId="0" fontId="0" fillId="3" borderId="0" xfId="0" applyFill="1"/>
    <xf numFmtId="0" fontId="3" fillId="3" borderId="0" xfId="0" applyFont="1" applyFill="1"/>
    <xf numFmtId="0" fontId="1" fillId="3" borderId="0" xfId="0" applyFont="1" applyFill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NumberFormat="1"/>
    <xf numFmtId="0" fontId="0" fillId="0" borderId="0" xfId="0" applyAlignment="1">
      <alignment horizontal="left" indent="1"/>
    </xf>
    <xf numFmtId="14" fontId="1" fillId="0" borderId="1" xfId="0" applyNumberFormat="1" applyFont="1" applyBorder="1" applyAlignment="1">
      <alignment horizontal="left" vertical="center" wrapText="1"/>
    </xf>
    <xf numFmtId="166" fontId="0" fillId="0" borderId="0" xfId="0" applyNumberFormat="1"/>
    <xf numFmtId="10" fontId="0" fillId="0" borderId="0" xfId="0" applyNumberFormat="1"/>
    <xf numFmtId="2" fontId="2" fillId="0" borderId="0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4" fontId="0" fillId="3" borderId="0" xfId="2" applyFont="1" applyFill="1"/>
    <xf numFmtId="2" fontId="0" fillId="0" borderId="0" xfId="0" applyNumberFormat="1"/>
    <xf numFmtId="0" fontId="0" fillId="3" borderId="0" xfId="0" applyFill="1" applyAlignment="1">
      <alignment horizontal="center"/>
    </xf>
    <xf numFmtId="14" fontId="1" fillId="0" borderId="15" xfId="0" applyNumberFormat="1" applyFont="1" applyBorder="1" applyAlignment="1">
      <alignment horizontal="left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14" fontId="1" fillId="0" borderId="20" xfId="0" applyNumberFormat="1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2" fontId="3" fillId="0" borderId="21" xfId="0" applyNumberFormat="1" applyFont="1" applyBorder="1" applyAlignment="1">
      <alignment horizontal="center" vertical="center"/>
    </xf>
    <xf numFmtId="2" fontId="2" fillId="0" borderId="22" xfId="0" applyNumberFormat="1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7" fillId="4" borderId="0" xfId="0" applyFont="1" applyFill="1" applyAlignment="1"/>
  </cellXfs>
  <cellStyles count="3">
    <cellStyle name="Euro" xfId="1"/>
    <cellStyle name="Monétaire" xfId="2" builtinId="4"/>
    <cellStyle name="Normal" xfId="0" builtinId="0"/>
  </cellStyles>
  <dxfs count="30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48"/>
        </left>
        <right/>
        <top style="thin">
          <color indexed="48"/>
        </top>
        <bottom style="thin">
          <color indexed="4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48"/>
        </left>
        <right style="thin">
          <color indexed="48"/>
        </right>
        <top style="thin">
          <color indexed="48"/>
        </top>
        <bottom style="thin">
          <color indexed="4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48"/>
        </left>
        <right style="thin">
          <color indexed="48"/>
        </right>
        <top style="thin">
          <color indexed="48"/>
        </top>
        <bottom style="thin">
          <color indexed="4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48"/>
        </left>
        <right style="thin">
          <color indexed="48"/>
        </right>
        <top style="thin">
          <color indexed="48"/>
        </top>
        <bottom style="thin">
          <color indexed="4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48"/>
        </left>
        <right style="thin">
          <color indexed="48"/>
        </right>
        <top style="thin">
          <color indexed="48"/>
        </top>
        <bottom style="thin">
          <color indexed="4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48"/>
        </left>
        <right style="thin">
          <color indexed="48"/>
        </right>
        <top style="thin">
          <color indexed="48"/>
        </top>
        <bottom style="thin">
          <color indexed="4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48"/>
        </left>
        <right style="thin">
          <color indexed="48"/>
        </right>
        <top style="thin">
          <color indexed="48"/>
        </top>
        <bottom style="thin">
          <color indexed="4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48"/>
        </left>
        <right style="thin">
          <color indexed="48"/>
        </right>
        <top style="thin">
          <color indexed="48"/>
        </top>
        <bottom style="thin">
          <color indexed="4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/>
        <right style="thin">
          <color indexed="48"/>
        </right>
        <top style="thin">
          <color indexed="48"/>
        </top>
        <bottom style="thin">
          <color indexed="48"/>
        </bottom>
        <vertical/>
        <horizontal/>
      </border>
    </dxf>
    <dxf>
      <border outline="0">
        <top style="thin">
          <color rgb="FF3366FF"/>
        </top>
      </border>
    </dxf>
    <dxf>
      <border outline="0">
        <left style="thin">
          <color rgb="FF3366FF"/>
        </left>
        <right style="thin">
          <color rgb="FF3366FF"/>
        </right>
        <top style="thin">
          <color rgb="FF3366FF"/>
        </top>
        <bottom style="thin">
          <color rgb="FF3366FF"/>
        </bottom>
      </border>
    </dxf>
    <dxf>
      <border outline="0">
        <bottom style="thin">
          <color rgb="FF3366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fill>
        <patternFill patternType="solid">
          <fgColor indexed="64"/>
          <bgColor indexed="4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48"/>
        </left>
        <right/>
        <top style="thin">
          <color indexed="48"/>
        </top>
        <bottom style="thin">
          <color indexed="4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48"/>
        </left>
        <right style="thin">
          <color indexed="48"/>
        </right>
        <top style="thin">
          <color indexed="48"/>
        </top>
        <bottom style="thin">
          <color indexed="4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48"/>
        </left>
        <right style="thin">
          <color indexed="48"/>
        </right>
        <top style="thin">
          <color indexed="48"/>
        </top>
        <bottom style="thin">
          <color indexed="4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48"/>
        </left>
        <right style="thin">
          <color indexed="48"/>
        </right>
        <top style="thin">
          <color indexed="48"/>
        </top>
        <bottom style="thin">
          <color indexed="4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48"/>
        </left>
        <right style="thin">
          <color indexed="48"/>
        </right>
        <top style="thin">
          <color indexed="48"/>
        </top>
        <bottom style="thin">
          <color indexed="4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48"/>
        </left>
        <right style="thin">
          <color indexed="48"/>
        </right>
        <top style="thin">
          <color indexed="48"/>
        </top>
        <bottom style="thin">
          <color indexed="4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48"/>
        </left>
        <right style="thin">
          <color indexed="48"/>
        </right>
        <top style="thin">
          <color indexed="48"/>
        </top>
        <bottom style="thin">
          <color indexed="4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48"/>
        </left>
        <right style="thin">
          <color indexed="48"/>
        </right>
        <top style="thin">
          <color indexed="48"/>
        </top>
        <bottom style="thin">
          <color indexed="4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/>
        <right style="thin">
          <color indexed="48"/>
        </right>
        <top style="thin">
          <color indexed="48"/>
        </top>
        <bottom style="thin">
          <color indexed="48"/>
        </bottom>
        <vertical/>
        <horizontal/>
      </border>
    </dxf>
    <dxf>
      <border outline="0">
        <top style="thin">
          <color indexed="48"/>
        </top>
      </border>
    </dxf>
    <dxf>
      <border outline="0">
        <left style="thin">
          <color indexed="48"/>
        </left>
        <right style="thin">
          <color indexed="48"/>
        </right>
        <top style="thin">
          <color indexed="48"/>
        </top>
        <bottom style="thin">
          <color indexed="48"/>
        </bottom>
      </border>
    </dxf>
    <dxf>
      <border outline="0">
        <bottom style="thin">
          <color indexed="4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fill>
        <patternFill patternType="solid">
          <fgColor indexed="64"/>
          <bgColor indexed="4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  <dxf>
      <numFmt numFmtId="164" formatCode="_-* #,##0.00\ &quot;€&quot;_-;\-* #,##0.00\ &quot;€&quot;_-;_-* &quot;-&quot;??\ &quot;€&quot;_-;_-@_-"/>
    </dxf>
    <dxf>
      <numFmt numFmtId="164" formatCode="_-* #,##0.00\ &quot;€&quot;_-;\-* #,##0.00\ &quot;€&quot;_-;_-* &quot;-&quot;??\ &quot;€&quot;_-;_-@_-"/>
    </dxf>
    <dxf>
      <numFmt numFmtId="164" formatCode="_-* #,##0.00\ &quot;€&quot;_-;\-* #,##0.00\ &quot;€&quot;_-;_-* &quot;-&quot;??\ &quot;€&quot;_-;_-@_-"/>
    </dxf>
    <dxf>
      <numFmt numFmtId="166" formatCode="_-* #,##0.00\ [$€-40C]_-;\-* #,##0.00\ [$€-40C]_-;_-* &quot;-&quot;??\ [$€-40C]_-;_-@_-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pivotCacheDefinition" Target="pivotCache/pivotCacheDefinition1.xml"/><Relationship Id="rId21" Type="http://schemas.openxmlformats.org/officeDocument/2006/relationships/theme" Target="theme/theme1.xml"/><Relationship Id="rId22" Type="http://schemas.openxmlformats.org/officeDocument/2006/relationships/styles" Target="styles.xml"/><Relationship Id="rId23" Type="http://schemas.openxmlformats.org/officeDocument/2006/relationships/sharedStrings" Target="sharedStrings.xml"/><Relationship Id="rId24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[Exercice 11 corrigé.xlsx]Feuil6!Tableau croisé dynamique2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</c:pivotFmt>
      <c:pivotFmt>
        <c:idx val="12"/>
        <c:marker>
          <c:symbol val="none"/>
        </c:marker>
      </c:pivotFmt>
      <c:pivotFmt>
        <c:idx val="13"/>
        <c:marker>
          <c:symbol val="none"/>
        </c:marker>
      </c:pivotFmt>
      <c:pivotFmt>
        <c:idx val="14"/>
        <c:marker>
          <c:symbol val="none"/>
        </c:marker>
      </c:pivotFmt>
      <c:pivotFmt>
        <c:idx val="15"/>
        <c:marker>
          <c:symbol val="none"/>
        </c:marker>
      </c:pivotFmt>
      <c:pivotFmt>
        <c:idx val="16"/>
        <c:marker>
          <c:symbol val="none"/>
        </c:marker>
      </c:pivotFmt>
      <c:pivotFmt>
        <c:idx val="17"/>
        <c:marker>
          <c:symbol val="none"/>
        </c:marker>
      </c:pivotFmt>
      <c:pivotFmt>
        <c:idx val="18"/>
        <c:marker>
          <c:symbol val="none"/>
        </c:marker>
      </c:pivotFmt>
      <c:pivotFmt>
        <c:idx val="19"/>
        <c:marker>
          <c:symbol val="none"/>
        </c:marker>
      </c:pivotFmt>
      <c:pivotFmt>
        <c:idx val="20"/>
        <c:marker>
          <c:symbol val="none"/>
        </c:marker>
      </c:pivotFmt>
      <c:pivotFmt>
        <c:idx val="21"/>
        <c:marker>
          <c:symbol val="none"/>
        </c:marker>
      </c:pivotFmt>
      <c:pivotFmt>
        <c:idx val="22"/>
        <c:marker>
          <c:symbol val="none"/>
        </c:marker>
      </c:pivotFmt>
      <c:pivotFmt>
        <c:idx val="23"/>
        <c:marker>
          <c:symbol val="none"/>
        </c:marker>
      </c:pivotFmt>
      <c:pivotFmt>
        <c:idx val="24"/>
        <c:marker>
          <c:symbol val="none"/>
        </c:marker>
      </c:pivotFmt>
      <c:pivotFmt>
        <c:idx val="25"/>
        <c:marker>
          <c:symbol val="none"/>
        </c:marker>
      </c:pivotFmt>
      <c:pivotFmt>
        <c:idx val="26"/>
        <c:marker>
          <c:symbol val="none"/>
        </c:marker>
      </c:pivotFmt>
      <c:pivotFmt>
        <c:idx val="27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Feuil6!$B$1:$B$2</c:f>
              <c:strCache>
                <c:ptCount val="1"/>
                <c:pt idx="0">
                  <c:v>Janvier</c:v>
                </c:pt>
              </c:strCache>
            </c:strRef>
          </c:tx>
          <c:invertIfNegative val="0"/>
          <c:cat>
            <c:strRef>
              <c:f>Feuil6!$A$3:$A$4</c:f>
              <c:strCache>
                <c:ptCount val="1"/>
                <c:pt idx="0">
                  <c:v>2006</c:v>
                </c:pt>
              </c:strCache>
            </c:strRef>
          </c:cat>
          <c:val>
            <c:numRef>
              <c:f>Feuil6!$B$3:$B$4</c:f>
              <c:numCache>
                <c:formatCode>General</c:formatCode>
                <c:ptCount val="1"/>
                <c:pt idx="0">
                  <c:v>138.5</c:v>
                </c:pt>
              </c:numCache>
            </c:numRef>
          </c:val>
        </c:ser>
        <c:ser>
          <c:idx val="1"/>
          <c:order val="1"/>
          <c:tx>
            <c:strRef>
              <c:f>Feuil6!$C$1:$C$2</c:f>
              <c:strCache>
                <c:ptCount val="1"/>
                <c:pt idx="0">
                  <c:v>Février</c:v>
                </c:pt>
              </c:strCache>
            </c:strRef>
          </c:tx>
          <c:invertIfNegative val="0"/>
          <c:cat>
            <c:strRef>
              <c:f>Feuil6!$A$3:$A$4</c:f>
              <c:strCache>
                <c:ptCount val="1"/>
                <c:pt idx="0">
                  <c:v>2006</c:v>
                </c:pt>
              </c:strCache>
            </c:strRef>
          </c:cat>
          <c:val>
            <c:numRef>
              <c:f>Feuil6!$C$3:$C$4</c:f>
              <c:numCache>
                <c:formatCode>General</c:formatCode>
                <c:ptCount val="1"/>
                <c:pt idx="0">
                  <c:v>202.5</c:v>
                </c:pt>
              </c:numCache>
            </c:numRef>
          </c:val>
        </c:ser>
        <c:ser>
          <c:idx val="2"/>
          <c:order val="2"/>
          <c:tx>
            <c:strRef>
              <c:f>Feuil6!$D$1:$D$2</c:f>
              <c:strCache>
                <c:ptCount val="1"/>
                <c:pt idx="0">
                  <c:v>Mars</c:v>
                </c:pt>
              </c:strCache>
            </c:strRef>
          </c:tx>
          <c:invertIfNegative val="0"/>
          <c:cat>
            <c:strRef>
              <c:f>Feuil6!$A$3:$A$4</c:f>
              <c:strCache>
                <c:ptCount val="1"/>
                <c:pt idx="0">
                  <c:v>2006</c:v>
                </c:pt>
              </c:strCache>
            </c:strRef>
          </c:cat>
          <c:val>
            <c:numRef>
              <c:f>Feuil6!$D$3:$D$4</c:f>
              <c:numCache>
                <c:formatCode>General</c:formatCode>
                <c:ptCount val="1"/>
                <c:pt idx="0">
                  <c:v>232.0</c:v>
                </c:pt>
              </c:numCache>
            </c:numRef>
          </c:val>
        </c:ser>
        <c:ser>
          <c:idx val="3"/>
          <c:order val="3"/>
          <c:tx>
            <c:strRef>
              <c:f>Feuil6!$E$1:$E$2</c:f>
              <c:strCache>
                <c:ptCount val="1"/>
                <c:pt idx="0">
                  <c:v>Avril</c:v>
                </c:pt>
              </c:strCache>
            </c:strRef>
          </c:tx>
          <c:invertIfNegative val="0"/>
          <c:cat>
            <c:strRef>
              <c:f>Feuil6!$A$3:$A$4</c:f>
              <c:strCache>
                <c:ptCount val="1"/>
                <c:pt idx="0">
                  <c:v>2006</c:v>
                </c:pt>
              </c:strCache>
            </c:strRef>
          </c:cat>
          <c:val>
            <c:numRef>
              <c:f>Feuil6!$E$3:$E$4</c:f>
              <c:numCache>
                <c:formatCode>General</c:formatCode>
                <c:ptCount val="1"/>
                <c:pt idx="0">
                  <c:v>212.5</c:v>
                </c:pt>
              </c:numCache>
            </c:numRef>
          </c:val>
        </c:ser>
        <c:ser>
          <c:idx val="4"/>
          <c:order val="4"/>
          <c:tx>
            <c:strRef>
              <c:f>Feuil6!$F$1:$F$2</c:f>
              <c:strCache>
                <c:ptCount val="1"/>
                <c:pt idx="0">
                  <c:v>Mai</c:v>
                </c:pt>
              </c:strCache>
            </c:strRef>
          </c:tx>
          <c:invertIfNegative val="0"/>
          <c:cat>
            <c:strRef>
              <c:f>Feuil6!$A$3:$A$4</c:f>
              <c:strCache>
                <c:ptCount val="1"/>
                <c:pt idx="0">
                  <c:v>2006</c:v>
                </c:pt>
              </c:strCache>
            </c:strRef>
          </c:cat>
          <c:val>
            <c:numRef>
              <c:f>Feuil6!$F$3:$F$4</c:f>
              <c:numCache>
                <c:formatCode>General</c:formatCode>
                <c:ptCount val="1"/>
                <c:pt idx="0">
                  <c:v>286.0</c:v>
                </c:pt>
              </c:numCache>
            </c:numRef>
          </c:val>
        </c:ser>
        <c:ser>
          <c:idx val="5"/>
          <c:order val="5"/>
          <c:tx>
            <c:strRef>
              <c:f>Feuil6!$G$1:$G$2</c:f>
              <c:strCache>
                <c:ptCount val="1"/>
                <c:pt idx="0">
                  <c:v>Juin</c:v>
                </c:pt>
              </c:strCache>
            </c:strRef>
          </c:tx>
          <c:invertIfNegative val="0"/>
          <c:cat>
            <c:strRef>
              <c:f>Feuil6!$A$3:$A$4</c:f>
              <c:strCache>
                <c:ptCount val="1"/>
                <c:pt idx="0">
                  <c:v>2006</c:v>
                </c:pt>
              </c:strCache>
            </c:strRef>
          </c:cat>
          <c:val>
            <c:numRef>
              <c:f>Feuil6!$G$3:$G$4</c:f>
              <c:numCache>
                <c:formatCode>General</c:formatCode>
                <c:ptCount val="1"/>
                <c:pt idx="0">
                  <c:v>292.5</c:v>
                </c:pt>
              </c:numCache>
            </c:numRef>
          </c:val>
        </c:ser>
        <c:ser>
          <c:idx val="6"/>
          <c:order val="6"/>
          <c:tx>
            <c:strRef>
              <c:f>Feuil6!$H$1:$H$2</c:f>
              <c:strCache>
                <c:ptCount val="1"/>
                <c:pt idx="0">
                  <c:v>Juillet</c:v>
                </c:pt>
              </c:strCache>
            </c:strRef>
          </c:tx>
          <c:invertIfNegative val="0"/>
          <c:cat>
            <c:strRef>
              <c:f>Feuil6!$A$3:$A$4</c:f>
              <c:strCache>
                <c:ptCount val="1"/>
                <c:pt idx="0">
                  <c:v>2006</c:v>
                </c:pt>
              </c:strCache>
            </c:strRef>
          </c:cat>
          <c:val>
            <c:numRef>
              <c:f>Feuil6!$H$3:$H$4</c:f>
              <c:numCache>
                <c:formatCode>General</c:formatCode>
                <c:ptCount val="1"/>
                <c:pt idx="0">
                  <c:v>321.0</c:v>
                </c:pt>
              </c:numCache>
            </c:numRef>
          </c:val>
        </c:ser>
        <c:ser>
          <c:idx val="7"/>
          <c:order val="7"/>
          <c:tx>
            <c:strRef>
              <c:f>Feuil6!$I$1:$I$2</c:f>
              <c:strCache>
                <c:ptCount val="1"/>
                <c:pt idx="0">
                  <c:v>Août</c:v>
                </c:pt>
              </c:strCache>
            </c:strRef>
          </c:tx>
          <c:invertIfNegative val="0"/>
          <c:cat>
            <c:strRef>
              <c:f>Feuil6!$A$3:$A$4</c:f>
              <c:strCache>
                <c:ptCount val="1"/>
                <c:pt idx="0">
                  <c:v>2006</c:v>
                </c:pt>
              </c:strCache>
            </c:strRef>
          </c:cat>
          <c:val>
            <c:numRef>
              <c:f>Feuil6!$I$3:$I$4</c:f>
              <c:numCache>
                <c:formatCode>General</c:formatCode>
                <c:ptCount val="1"/>
                <c:pt idx="0">
                  <c:v>77.0</c:v>
                </c:pt>
              </c:numCache>
            </c:numRef>
          </c:val>
        </c:ser>
        <c:ser>
          <c:idx val="8"/>
          <c:order val="8"/>
          <c:tx>
            <c:strRef>
              <c:f>Feuil6!$J$1:$J$2</c:f>
              <c:strCache>
                <c:ptCount val="1"/>
                <c:pt idx="0">
                  <c:v>Septembre</c:v>
                </c:pt>
              </c:strCache>
            </c:strRef>
          </c:tx>
          <c:invertIfNegative val="0"/>
          <c:cat>
            <c:strRef>
              <c:f>Feuil6!$A$3:$A$4</c:f>
              <c:strCache>
                <c:ptCount val="1"/>
                <c:pt idx="0">
                  <c:v>2006</c:v>
                </c:pt>
              </c:strCache>
            </c:strRef>
          </c:cat>
          <c:val>
            <c:numRef>
              <c:f>Feuil6!$J$3:$J$4</c:f>
              <c:numCache>
                <c:formatCode>General</c:formatCode>
                <c:ptCount val="1"/>
                <c:pt idx="0">
                  <c:v>306.0</c:v>
                </c:pt>
              </c:numCache>
            </c:numRef>
          </c:val>
        </c:ser>
        <c:ser>
          <c:idx val="9"/>
          <c:order val="9"/>
          <c:tx>
            <c:strRef>
              <c:f>Feuil6!$K$1:$K$2</c:f>
              <c:strCache>
                <c:ptCount val="1"/>
                <c:pt idx="0">
                  <c:v>Octobre</c:v>
                </c:pt>
              </c:strCache>
            </c:strRef>
          </c:tx>
          <c:invertIfNegative val="0"/>
          <c:cat>
            <c:strRef>
              <c:f>Feuil6!$A$3:$A$4</c:f>
              <c:strCache>
                <c:ptCount val="1"/>
                <c:pt idx="0">
                  <c:v>2006</c:v>
                </c:pt>
              </c:strCache>
            </c:strRef>
          </c:cat>
          <c:val>
            <c:numRef>
              <c:f>Feuil6!$K$3:$K$4</c:f>
              <c:numCache>
                <c:formatCode>General</c:formatCode>
                <c:ptCount val="1"/>
                <c:pt idx="0">
                  <c:v>313.5</c:v>
                </c:pt>
              </c:numCache>
            </c:numRef>
          </c:val>
        </c:ser>
        <c:ser>
          <c:idx val="10"/>
          <c:order val="10"/>
          <c:tx>
            <c:strRef>
              <c:f>Feuil6!$L$1:$L$2</c:f>
              <c:strCache>
                <c:ptCount val="1"/>
                <c:pt idx="0">
                  <c:v>Novembre</c:v>
                </c:pt>
              </c:strCache>
            </c:strRef>
          </c:tx>
          <c:invertIfNegative val="0"/>
          <c:cat>
            <c:strRef>
              <c:f>Feuil6!$A$3:$A$4</c:f>
              <c:strCache>
                <c:ptCount val="1"/>
                <c:pt idx="0">
                  <c:v>2006</c:v>
                </c:pt>
              </c:strCache>
            </c:strRef>
          </c:cat>
          <c:val>
            <c:numRef>
              <c:f>Feuil6!$L$3:$L$4</c:f>
              <c:numCache>
                <c:formatCode>General</c:formatCode>
                <c:ptCount val="1"/>
                <c:pt idx="0">
                  <c:v>527.5</c:v>
                </c:pt>
              </c:numCache>
            </c:numRef>
          </c:val>
        </c:ser>
        <c:ser>
          <c:idx val="11"/>
          <c:order val="11"/>
          <c:tx>
            <c:strRef>
              <c:f>Feuil6!$M$1:$M$2</c:f>
              <c:strCache>
                <c:ptCount val="1"/>
                <c:pt idx="0">
                  <c:v>Décembre</c:v>
                </c:pt>
              </c:strCache>
            </c:strRef>
          </c:tx>
          <c:invertIfNegative val="0"/>
          <c:cat>
            <c:strRef>
              <c:f>Feuil6!$A$3:$A$4</c:f>
              <c:strCache>
                <c:ptCount val="1"/>
                <c:pt idx="0">
                  <c:v>2006</c:v>
                </c:pt>
              </c:strCache>
            </c:strRef>
          </c:cat>
          <c:val>
            <c:numRef>
              <c:f>Feuil6!$M$3:$M$4</c:f>
              <c:numCache>
                <c:formatCode>General</c:formatCode>
                <c:ptCount val="1"/>
                <c:pt idx="0">
                  <c:v>610.5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4748616"/>
        <c:axId val="634751832"/>
      </c:barChart>
      <c:catAx>
        <c:axId val="634748616"/>
        <c:scaling>
          <c:orientation val="minMax"/>
        </c:scaling>
        <c:delete val="0"/>
        <c:axPos val="b"/>
        <c:majorTickMark val="out"/>
        <c:minorTickMark val="none"/>
        <c:tickLblPos val="nextTo"/>
        <c:crossAx val="634751832"/>
        <c:crosses val="autoZero"/>
        <c:auto val="1"/>
        <c:lblAlgn val="ctr"/>
        <c:lblOffset val="100"/>
        <c:noMultiLvlLbl val="0"/>
      </c:catAx>
      <c:valAx>
        <c:axId val="634751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347486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4470597089342"/>
          <c:y val="0.160117745698454"/>
          <c:w val="0.295529402910658"/>
          <c:h val="0.837171916010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1028700</xdr:colOff>
      <xdr:row>9</xdr:row>
      <xdr:rowOff>123825</xdr:rowOff>
    </xdr:from>
    <xdr:to>
      <xdr:col>2</xdr:col>
      <xdr:colOff>323850</xdr:colOff>
      <xdr:row>26</xdr:row>
      <xdr:rowOff>114300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 " refreshedDate="39791.490352083332" createdVersion="3" refreshedVersion="3" minRefreshableVersion="3" recordCount="26">
  <cacheSource type="worksheet">
    <worksheetSource ref="A3:I29" sheet="Factures, ordre chronologique"/>
  </cacheSource>
  <cacheFields count="9">
    <cacheField name="Mois" numFmtId="14">
      <sharedItems count="24">
        <s v="Janvier"/>
        <s v="Février"/>
        <s v="Mars"/>
        <s v="Avril"/>
        <s v="Mai"/>
        <s v="Juin"/>
        <s v="Juillet"/>
        <s v="Août"/>
        <s v="Septembre"/>
        <s v="Octobre"/>
        <s v="Novembre"/>
        <s v="Décembre"/>
        <s v="11 (Novembre)" u="1"/>
        <s v="05 (Mai)" u="1"/>
        <s v="09 (Septembre)" u="1"/>
        <s v="12 (Décembre)" u="1"/>
        <s v="03 (Mars)" u="1"/>
        <s v="10 (Octobre)" u="1"/>
        <s v="04 (Avril)" u="1"/>
        <s v="07 (Juillet)" u="1"/>
        <s v="01 (Janvier)" u="1"/>
        <s v="06 (Juin)" u="1"/>
        <s v="02 (Février)" u="1"/>
        <s v="08 (Août)" u="1"/>
      </sharedItems>
    </cacheField>
    <cacheField name="Année" numFmtId="0">
      <sharedItems containsSemiMixedTypes="0" containsString="0" containsNumber="1" containsInteger="1" minValue="2006" maxValue="2008" count="3">
        <n v="2006"/>
        <n v="2007"/>
        <n v="2008"/>
      </sharedItems>
    </cacheField>
    <cacheField name="Temps local en minutes" numFmtId="0">
      <sharedItems containsSemiMixedTypes="0" containsString="0" containsNumber="1" containsInteger="1" minValue="1543" maxValue="7154"/>
    </cacheField>
    <cacheField name="Local HT" numFmtId="2">
      <sharedItems containsSemiMixedTypes="0" containsString="0" containsNumber="1" minValue="77.150000000000006" maxValue="357.7"/>
    </cacheField>
    <cacheField name="Temps national en minutes" numFmtId="0">
      <sharedItems containsSemiMixedTypes="0" containsString="0" containsNumber="1" containsInteger="1" minValue="664" maxValue="6143"/>
    </cacheField>
    <cacheField name="National HT" numFmtId="2">
      <sharedItems containsSemiMixedTypes="0" containsString="0" containsNumber="1" minValue="132.80000000000001" maxValue="1228.5999999999999"/>
    </cacheField>
    <cacheField name="Temps international en minutes" numFmtId="0">
      <sharedItems containsSemiMixedTypes="0" containsString="0" containsNumber="1" containsInteger="1" minValue="154" maxValue="1740"/>
    </cacheField>
    <cacheField name="International HT" numFmtId="2">
      <sharedItems containsSemiMixedTypes="0" containsString="0" containsNumber="1" minValue="77" maxValue="870"/>
    </cacheField>
    <cacheField name="Total HT" numFmtId="2">
      <sharedItems containsSemiMixedTypes="0" containsString="0" containsNumber="1" minValue="286.95000000000005" maxValue="2456.3000000000002" count="26">
        <n v="717.05"/>
        <n v="1008.1"/>
        <n v="1135.25"/>
        <n v="1144.7"/>
        <n v="1326.3"/>
        <n v="1409.5"/>
        <n v="1340.45"/>
        <n v="286.95000000000005"/>
        <n v="1297.0999999999999"/>
        <n v="1284.05"/>
        <n v="1801.95"/>
        <n v="2107.1999999999998"/>
        <n v="773.6"/>
        <n v="1169.25"/>
        <n v="1339.1"/>
        <n v="1375.1499999999999"/>
        <n v="1478.9"/>
        <n v="1711.5"/>
        <n v="1512.4"/>
        <n v="547.4"/>
        <n v="1494.25"/>
        <n v="1512.85"/>
        <n v="2083.3000000000002"/>
        <n v="2456.3000000000002"/>
        <n v="940.15000000000009"/>
        <n v="1274.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">
  <r>
    <x v="0"/>
    <x v="0"/>
    <n v="2175"/>
    <n v="108.75"/>
    <n v="2349"/>
    <n v="469.8"/>
    <n v="277"/>
    <n v="138.5"/>
    <x v="0"/>
  </r>
  <r>
    <x v="1"/>
    <x v="0"/>
    <n v="3008"/>
    <n v="150.4"/>
    <n v="3276"/>
    <n v="655.20000000000005"/>
    <n v="405"/>
    <n v="202.5"/>
    <x v="1"/>
  </r>
  <r>
    <x v="2"/>
    <x v="0"/>
    <n v="3049"/>
    <n v="152.44999999999999"/>
    <n v="3754"/>
    <n v="750.8"/>
    <n v="464"/>
    <n v="232"/>
    <x v="2"/>
  </r>
  <r>
    <x v="3"/>
    <x v="0"/>
    <n v="3344"/>
    <n v="167.2"/>
    <n v="3825"/>
    <n v="765"/>
    <n v="425"/>
    <n v="212.5"/>
    <x v="3"/>
  </r>
  <r>
    <x v="4"/>
    <x v="0"/>
    <n v="3858"/>
    <n v="192.9"/>
    <n v="4237"/>
    <n v="847.4"/>
    <n v="572"/>
    <n v="286"/>
    <x v="4"/>
  </r>
  <r>
    <x v="5"/>
    <x v="0"/>
    <n v="3856"/>
    <n v="192.8"/>
    <n v="4621"/>
    <n v="924.2"/>
    <n v="585"/>
    <n v="292.5"/>
    <x v="5"/>
  </r>
  <r>
    <x v="6"/>
    <x v="0"/>
    <n v="3901"/>
    <n v="195.05"/>
    <n v="4122"/>
    <n v="824.4"/>
    <n v="642"/>
    <n v="321"/>
    <x v="6"/>
  </r>
  <r>
    <x v="7"/>
    <x v="0"/>
    <n v="1543"/>
    <n v="77.150000000000006"/>
    <n v="664"/>
    <n v="132.80000000000001"/>
    <n v="154"/>
    <n v="77"/>
    <x v="7"/>
  </r>
  <r>
    <x v="8"/>
    <x v="0"/>
    <n v="3742"/>
    <n v="187.1"/>
    <n v="4020"/>
    <n v="804"/>
    <n v="612"/>
    <n v="306"/>
    <x v="8"/>
  </r>
  <r>
    <x v="9"/>
    <x v="0"/>
    <n v="4095"/>
    <n v="204.75"/>
    <n v="3829"/>
    <n v="765.8"/>
    <n v="627"/>
    <n v="313.5"/>
    <x v="9"/>
  </r>
  <r>
    <x v="10"/>
    <x v="0"/>
    <n v="6225"/>
    <n v="311.25"/>
    <n v="4816"/>
    <n v="963.2"/>
    <n v="1055"/>
    <n v="527.5"/>
    <x v="10"/>
  </r>
  <r>
    <x v="11"/>
    <x v="0"/>
    <n v="6514"/>
    <n v="325.7"/>
    <n v="5855"/>
    <n v="1171"/>
    <n v="1221"/>
    <n v="610.5"/>
    <x v="11"/>
  </r>
  <r>
    <x v="0"/>
    <x v="1"/>
    <n v="2310"/>
    <n v="115.5"/>
    <n v="2528"/>
    <n v="505.6"/>
    <n v="305"/>
    <n v="152.5"/>
    <x v="12"/>
  </r>
  <r>
    <x v="1"/>
    <x v="1"/>
    <n v="3145"/>
    <n v="157.25"/>
    <n v="3740"/>
    <n v="748"/>
    <n v="528"/>
    <n v="264"/>
    <x v="13"/>
  </r>
  <r>
    <x v="2"/>
    <x v="1"/>
    <n v="3358"/>
    <n v="167.9"/>
    <n v="4151"/>
    <n v="830.2"/>
    <n v="682"/>
    <n v="341"/>
    <x v="14"/>
  </r>
  <r>
    <x v="3"/>
    <x v="1"/>
    <n v="3647"/>
    <n v="182.35"/>
    <n v="4329"/>
    <n v="865.8"/>
    <n v="654"/>
    <n v="327"/>
    <x v="15"/>
  </r>
  <r>
    <x v="4"/>
    <x v="1"/>
    <n v="4350"/>
    <n v="217.5"/>
    <n v="4492"/>
    <n v="898.4"/>
    <n v="726"/>
    <n v="363"/>
    <x v="16"/>
  </r>
  <r>
    <x v="5"/>
    <x v="1"/>
    <n v="4224"/>
    <n v="211.2"/>
    <n v="5614"/>
    <n v="1122.8"/>
    <n v="755"/>
    <n v="377.5"/>
    <x v="17"/>
  </r>
  <r>
    <x v="6"/>
    <x v="1"/>
    <n v="4096"/>
    <n v="204.8"/>
    <n v="4568"/>
    <n v="913.6"/>
    <n v="788"/>
    <n v="394"/>
    <x v="18"/>
  </r>
  <r>
    <x v="7"/>
    <x v="1"/>
    <n v="5134"/>
    <n v="256.7"/>
    <n v="706"/>
    <n v="141.19999999999999"/>
    <n v="299"/>
    <n v="149.5"/>
    <x v="19"/>
  </r>
  <r>
    <x v="8"/>
    <x v="1"/>
    <n v="3957"/>
    <n v="197.85"/>
    <n v="4342"/>
    <n v="868.4"/>
    <n v="856"/>
    <n v="428"/>
    <x v="20"/>
  </r>
  <r>
    <x v="9"/>
    <x v="1"/>
    <n v="4511"/>
    <n v="225.55"/>
    <n v="4154"/>
    <n v="830.8"/>
    <n v="913"/>
    <n v="456.5"/>
    <x v="21"/>
  </r>
  <r>
    <x v="10"/>
    <x v="1"/>
    <n v="6884"/>
    <n v="344.2"/>
    <n v="5248"/>
    <n v="1049.5999999999999"/>
    <n v="1379"/>
    <n v="689.5"/>
    <x v="22"/>
  </r>
  <r>
    <x v="11"/>
    <x v="1"/>
    <n v="7154"/>
    <n v="357.7"/>
    <n v="6143"/>
    <n v="1228.5999999999999"/>
    <n v="1740"/>
    <n v="870"/>
    <x v="23"/>
  </r>
  <r>
    <x v="0"/>
    <x v="2"/>
    <n v="2519"/>
    <n v="125.95"/>
    <n v="2866"/>
    <n v="573.20000000000005"/>
    <n v="482"/>
    <n v="241"/>
    <x v="24"/>
  </r>
  <r>
    <x v="1"/>
    <x v="2"/>
    <n v="3442"/>
    <n v="172.1"/>
    <n v="3917"/>
    <n v="783.4"/>
    <n v="638"/>
    <n v="319"/>
    <x v="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A3:C20" firstHeaderRow="1" firstDataRow="1" firstDataCol="0"/>
  <pivotFields count="9">
    <pivotField showAll="0"/>
    <pivotField showAll="0"/>
    <pivotField showAll="0"/>
    <pivotField numFmtId="2" showAll="0"/>
    <pivotField showAll="0"/>
    <pivotField numFmtId="2" showAll="0"/>
    <pivotField showAll="0"/>
    <pivotField numFmtId="2" showAll="0"/>
    <pivotField numFmtId="2" showAll="0"/>
  </pivotFields>
  <pivotTableStyleInfo name="PivotStyleLight16" showRowHeaders="1" showColHeaders="1" showRowStripes="0" showColStripes="0" showLastColumn="1"/>
</pivotTableDefinition>
</file>

<file path=xl/pivotTables/pivotTable10.xml><?xml version="1.0" encoding="utf-8"?>
<pivotTableDefinition xmlns="http://schemas.openxmlformats.org/spreadsheetml/2006/main" name="Tableau croisé dynamique2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 chartFormat="1">
  <location ref="A1:N4" firstHeaderRow="1" firstDataRow="2" firstDataCol="1"/>
  <pivotFields count="9">
    <pivotField axis="axisCol" showAll="0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m="1" x="20"/>
        <item m="1" x="22"/>
        <item m="1" x="16"/>
        <item m="1" x="18"/>
        <item m="1" x="13"/>
        <item m="1" x="21"/>
        <item m="1" x="19"/>
        <item m="1" x="23"/>
        <item m="1" x="14"/>
        <item m="1" x="17"/>
        <item m="1" x="12"/>
        <item m="1" x="15"/>
        <item t="default"/>
      </items>
    </pivotField>
    <pivotField axis="axisRow" showAll="0">
      <items count="4">
        <item x="0"/>
        <item h="1" x="1"/>
        <item h="1" x="2"/>
        <item t="default"/>
      </items>
    </pivotField>
    <pivotField showAll="0"/>
    <pivotField numFmtId="2" showAll="0"/>
    <pivotField showAll="0"/>
    <pivotField numFmtId="2" showAll="0"/>
    <pivotField showAll="0"/>
    <pivotField dataField="1" numFmtId="2" showAll="0"/>
    <pivotField numFmtId="2" showAll="0"/>
  </pivotFields>
  <rowFields count="1">
    <field x="1"/>
  </rowFields>
  <rowItems count="2">
    <i>
      <x/>
    </i>
    <i t="grand">
      <x/>
    </i>
  </rowItems>
  <colFields count="1">
    <field x="0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Somme de International HT" fld="7" baseField="0" baseItem="0"/>
  </dataFields>
  <chartFormats count="16"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1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1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1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2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2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2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0" format="2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0" format="2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0" format="2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0"/>
          </reference>
        </references>
      </pivotArea>
    </chartFormat>
    <chartFormat chart="0" format="2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1"/>
          </reference>
        </references>
      </pivotArea>
    </chartFormat>
    <chartFormat chart="0" format="2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A3:E8" firstHeaderRow="1" firstDataRow="2" firstDataCol="1"/>
  <pivotFields count="9">
    <pivotField showAll="0"/>
    <pivotField axis="axisRow" showAll="0">
      <items count="4">
        <item x="0"/>
        <item x="1"/>
        <item x="2"/>
        <item t="default"/>
      </items>
    </pivotField>
    <pivotField showAll="0"/>
    <pivotField numFmtId="2" showAll="0"/>
    <pivotField showAll="0"/>
    <pivotField numFmtId="2" showAll="0"/>
    <pivotField showAll="0"/>
    <pivotField numFmtId="2" showAll="0"/>
    <pivotField dataField="1" numFmtId="2" showAll="0"/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omme de Total HT" fld="8" baseField="0" baseItem="0"/>
    <dataField name="Montant Moyen HT" fld="8" subtotal="average" baseField="0" baseItem="0"/>
    <dataField name="Montant minimal HT" fld="8" subtotal="min" baseField="0" baseItem="0"/>
    <dataField name="Montant maximal HT" fld="8" subtotal="max" baseField="0" baseItem="0"/>
  </dataFields>
  <formats count="1">
    <format dxfId="29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A3:D8" firstHeaderRow="1" firstDataRow="2" firstDataCol="1"/>
  <pivotFields count="9">
    <pivotField showAll="0"/>
    <pivotField axis="axisRow" showAll="0">
      <items count="4">
        <item x="0"/>
        <item x="1"/>
        <item x="2"/>
        <item t="default"/>
      </items>
    </pivotField>
    <pivotField showAll="0"/>
    <pivotField dataField="1" numFmtId="2" showAll="0"/>
    <pivotField showAll="0"/>
    <pivotField dataField="1" numFmtId="2" showAll="0"/>
    <pivotField showAll="0"/>
    <pivotField dataField="1" numFmtId="2" showAll="0"/>
    <pivotField numFmtId="2" showAll="0"/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omme de Local HT" fld="3" baseField="0" baseItem="0"/>
    <dataField name="Somme de National HT" fld="5" baseField="0" baseItem="0"/>
    <dataField name="Somme de International HT" fld="7" baseField="0" baseItem="0"/>
  </dataFields>
  <formats count="1">
    <format dxfId="28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A3:D8" firstHeaderRow="1" firstDataRow="2" firstDataCol="1" rowPageCount="1" colPageCount="1"/>
  <pivotFields count="9">
    <pivotField axis="axisPage" showAll="0">
      <items count="25">
        <item m="1" x="20"/>
        <item m="1" x="22"/>
        <item m="1" x="16"/>
        <item m="1" x="18"/>
        <item m="1" x="13"/>
        <item m="1" x="21"/>
        <item m="1" x="19"/>
        <item m="1" x="23"/>
        <item m="1" x="14"/>
        <item m="1" x="17"/>
        <item m="1" x="12"/>
        <item m="1" x="15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Row" showAll="0">
      <items count="4">
        <item x="0"/>
        <item x="1"/>
        <item x="2"/>
        <item t="default"/>
      </items>
    </pivotField>
    <pivotField showAll="0"/>
    <pivotField dataField="1" numFmtId="2" showAll="0"/>
    <pivotField showAll="0"/>
    <pivotField dataField="1" numFmtId="2" showAll="0"/>
    <pivotField showAll="0"/>
    <pivotField dataField="1" numFmtId="2" showAll="0"/>
    <pivotField numFmtId="2" showAll="0"/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0" item="12" hier="-1"/>
  </pageFields>
  <dataFields count="3">
    <dataField name="Somme de Local HT" fld="3" baseField="0" baseItem="0"/>
    <dataField name="Somme de National HT" fld="5" baseField="0" baseItem="0"/>
    <dataField name="Somme de International HT" fld="7" baseField="0" baseItem="0"/>
  </dataFields>
  <formats count="1">
    <format dxfId="27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A3:D13" firstHeaderRow="1" firstDataRow="2" firstDataCol="1"/>
  <pivotFields count="9">
    <pivotField axis="axisRow" showAll="0">
      <items count="25">
        <item h="1" m="1" x="20"/>
        <item h="1" m="1" x="22"/>
        <item h="1" m="1" x="16"/>
        <item h="1" m="1" x="18"/>
        <item h="1" m="1" x="13"/>
        <item h="1" m="1" x="21"/>
        <item h="1" m="1" x="19"/>
        <item h="1" m="1" x="23"/>
        <item h="1" m="1" x="14"/>
        <item h="1" m="1" x="17"/>
        <item h="1" m="1" x="12"/>
        <item h="1" m="1" x="15"/>
        <item h="1" x="0"/>
        <item h="1" x="1"/>
        <item h="1" x="2"/>
        <item h="1" x="3"/>
        <item h="1" x="4"/>
        <item h="1" x="5"/>
        <item h="1" x="6"/>
        <item h="1" x="7"/>
        <item h="1" x="8"/>
        <item x="9"/>
        <item x="10"/>
        <item x="11"/>
        <item t="default"/>
      </items>
    </pivotField>
    <pivotField axis="axisRow" showAll="0">
      <items count="4">
        <item x="0"/>
        <item x="1"/>
        <item x="2"/>
        <item t="default"/>
      </items>
    </pivotField>
    <pivotField showAll="0"/>
    <pivotField dataField="1" numFmtId="2" showAll="0"/>
    <pivotField showAll="0"/>
    <pivotField dataField="1" numFmtId="2" showAll="0"/>
    <pivotField showAll="0"/>
    <pivotField dataField="1" numFmtId="2" showAll="0"/>
    <pivotField numFmtId="2" showAll="0"/>
  </pivotFields>
  <rowFields count="2">
    <field x="1"/>
    <field x="0"/>
  </rowFields>
  <rowItems count="9">
    <i>
      <x/>
    </i>
    <i r="1">
      <x v="21"/>
    </i>
    <i r="1">
      <x v="22"/>
    </i>
    <i r="1">
      <x v="23"/>
    </i>
    <i>
      <x v="1"/>
    </i>
    <i r="1">
      <x v="21"/>
    </i>
    <i r="1">
      <x v="22"/>
    </i>
    <i r="1">
      <x v="2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omme de Local HT" fld="3" baseField="0" baseItem="0"/>
    <dataField name="Somme de National HT" fld="5" baseField="0" baseItem="0"/>
    <dataField name="Somme de International HT" fld="7" baseField="0" baseItem="0"/>
  </dataFields>
  <pivotTableStyleInfo name="PivotStyleLight16" showRowHeaders="1" showColHeaders="1" showRowStripes="0" showColStripes="0" showLastColumn="1"/>
</pivotTableDefinition>
</file>

<file path=xl/pivotTables/pivotTable6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A3:B7" firstHeaderRow="1" firstDataRow="1" firstDataCol="1"/>
  <pivotFields count="9">
    <pivotField dataField="1" showAll="0"/>
    <pivotField axis="axisRow" showAll="0">
      <items count="4">
        <item x="0"/>
        <item x="1"/>
        <item x="2"/>
        <item t="default"/>
      </items>
    </pivotField>
    <pivotField showAll="0"/>
    <pivotField numFmtId="2" showAll="0"/>
    <pivotField showAll="0"/>
    <pivotField numFmtId="2" showAll="0"/>
    <pivotField showAll="0"/>
    <pivotField numFmtId="2" showAll="0"/>
    <pivotField numFmtId="2" showAll="0"/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Nombre de Mois" fld="0" subtotal="count" baseField="0" baseItem="0"/>
  </dataFields>
  <pivotTableStyleInfo name="PivotStyleLight16" showRowHeaders="1" showColHeaders="1" showRowStripes="0" showColStripes="0" showLastColumn="1"/>
</pivotTableDefinition>
</file>

<file path=xl/pivotTables/pivotTable7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A3:D34" firstHeaderRow="1" firstDataRow="2" firstDataCol="1"/>
  <pivotFields count="9">
    <pivotField axis="axisRow" showAll="0">
      <items count="25">
        <item m="1" x="20"/>
        <item m="1" x="22"/>
        <item m="1" x="16"/>
        <item m="1" x="18"/>
        <item m="1" x="13"/>
        <item m="1" x="21"/>
        <item m="1" x="19"/>
        <item m="1" x="23"/>
        <item m="1" x="14"/>
        <item m="1" x="17"/>
        <item m="1" x="12"/>
        <item m="1" x="15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Row" showAll="0">
      <items count="4">
        <item x="0"/>
        <item x="1"/>
        <item x="2"/>
        <item t="default"/>
      </items>
    </pivotField>
    <pivotField showAll="0"/>
    <pivotField dataField="1" numFmtId="2" showAll="0"/>
    <pivotField showAll="0"/>
    <pivotField dataField="1" numFmtId="2" showAll="0"/>
    <pivotField showAll="0"/>
    <pivotField dataField="1" numFmtId="2" showAll="0"/>
    <pivotField numFmtId="2" showAll="0"/>
  </pivotFields>
  <rowFields count="2">
    <field x="1"/>
    <field x="0"/>
  </rowFields>
  <rowItems count="30">
    <i>
      <x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>
      <x v="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>
      <x v="2"/>
    </i>
    <i r="1">
      <x v="12"/>
    </i>
    <i r="1">
      <x v="1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omme de Local HT" fld="3" baseField="0" baseItem="0"/>
    <dataField name="Somme de National HT" fld="5" baseField="0" baseItem="0"/>
    <dataField name="Somme de International HT" fld="7" baseField="0" baseItem="0"/>
  </dataFields>
  <pivotTableStyleInfo name="PivotStyleLight16" showRowHeaders="1" showColHeaders="1" showRowStripes="0" showColStripes="0" showLastColumn="1"/>
</pivotTableDefinition>
</file>

<file path=xl/pivotTables/pivotTable8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A3:B16" firstHeaderRow="1" firstDataRow="1" firstDataCol="1" rowPageCount="1" colPageCount="1"/>
  <pivotFields count="9">
    <pivotField axis="axisRow" showAll="0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m="1" x="20"/>
        <item m="1" x="22"/>
        <item m="1" x="16"/>
        <item m="1" x="18"/>
        <item m="1" x="13"/>
        <item m="1" x="21"/>
        <item m="1" x="19"/>
        <item m="1" x="23"/>
        <item m="1" x="14"/>
        <item m="1" x="17"/>
        <item m="1" x="12"/>
        <item m="1" x="15"/>
        <item t="default"/>
      </items>
    </pivotField>
    <pivotField axis="axisPage" showAll="0">
      <items count="4">
        <item x="0"/>
        <item x="1"/>
        <item x="2"/>
        <item t="default"/>
      </items>
    </pivotField>
    <pivotField showAll="0"/>
    <pivotField numFmtId="2" showAll="0"/>
    <pivotField showAll="0"/>
    <pivotField numFmtId="2" showAll="0"/>
    <pivotField showAll="0"/>
    <pivotField dataField="1" numFmtId="2" showAll="0"/>
    <pivotField numFmtId="2" showAl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pageFields count="1">
    <pageField fld="1" item="1" hier="-1"/>
  </pageFields>
  <dataFields count="1">
    <dataField name="Moyenne de International HT" fld="7" subtotal="average" baseField="0" baseItem="0" numFmtId="164"/>
  </dataFields>
  <formats count="1">
    <format dxfId="26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pivotTables/pivotTable9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A3:B7" firstHeaderRow="1" firstDataRow="1" firstDataCol="1"/>
  <pivotFields count="9">
    <pivotField showAll="0"/>
    <pivotField axis="axisRow" showAll="0">
      <items count="4">
        <item x="0"/>
        <item x="1"/>
        <item x="2"/>
        <item t="default"/>
      </items>
    </pivotField>
    <pivotField showAll="0"/>
    <pivotField dataField="1" numFmtId="2" showAll="0"/>
    <pivotField showAll="0"/>
    <pivotField numFmtId="2" showAll="0"/>
    <pivotField showAll="0"/>
    <pivotField numFmtId="2" showAll="0"/>
    <pivotField numFmtId="2" showAll="0">
      <items count="27">
        <item x="7"/>
        <item x="19"/>
        <item x="0"/>
        <item x="12"/>
        <item x="24"/>
        <item x="1"/>
        <item x="2"/>
        <item x="3"/>
        <item x="13"/>
        <item x="25"/>
        <item x="9"/>
        <item x="8"/>
        <item x="4"/>
        <item x="14"/>
        <item x="6"/>
        <item x="15"/>
        <item x="5"/>
        <item x="16"/>
        <item x="20"/>
        <item x="18"/>
        <item x="21"/>
        <item x="17"/>
        <item x="10"/>
        <item x="22"/>
        <item x="11"/>
        <item x="23"/>
        <item t="default"/>
      </items>
    </pivotField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Somme de Local HT" fld="3" showDataAs="percentOfTotal" baseField="0" baseItem="0" numFmtId="10"/>
  </dataField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ble1" displayName="Table1" ref="A3:I29" totalsRowShown="0" headerRowDxfId="25" headerRowBorderDxfId="24" tableBorderDxfId="23" totalsRowBorderDxfId="22">
  <autoFilter ref="A3:I29"/>
  <tableColumns count="9">
    <tableColumn id="1" name="Mois" dataDxfId="21"/>
    <tableColumn id="2" name="Année" dataDxfId="20"/>
    <tableColumn id="3" name="Temps local en minutes" dataDxfId="19"/>
    <tableColumn id="4" name="Local HT" dataDxfId="18"/>
    <tableColumn id="5" name="Temps national en minutes" dataDxfId="17"/>
    <tableColumn id="6" name="National HT" dataDxfId="16"/>
    <tableColumn id="7" name="Temps international en minutes" dataDxfId="15"/>
    <tableColumn id="8" name="International HT" dataDxfId="14"/>
    <tableColumn id="9" name="Total HT" dataDxfId="13">
      <calculatedColumnFormula>D4+F4+H4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A3:I29" totalsRowShown="0" headerRowDxfId="12" headerRowBorderDxfId="11" tableBorderDxfId="10" totalsRowBorderDxfId="9">
  <autoFilter ref="A3:I29"/>
  <tableColumns count="9">
    <tableColumn id="1" name="Mois" dataDxfId="8"/>
    <tableColumn id="2" name="Année" dataDxfId="7"/>
    <tableColumn id="3" name="Temps local en minutes" dataDxfId="6"/>
    <tableColumn id="4" name="Local HT" dataDxfId="5"/>
    <tableColumn id="5" name="Temps national en minutes" dataDxfId="4"/>
    <tableColumn id="6" name="National HT" dataDxfId="3"/>
    <tableColumn id="7" name="Temps international en minutes" dataDxfId="2"/>
    <tableColumn id="8" name="International HT" dataDxfId="1"/>
    <tableColumn id="9" name="Total HT" dataDxfId="0">
      <calculatedColumnFormula>D4+F4+H4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0.xml"/><Relationship Id="rId2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showGridLines="0" zoomScale="85" zoomScaleNormal="85" zoomScalePageLayoutView="85" workbookViewId="0">
      <selection activeCell="A10" sqref="A10"/>
    </sheetView>
  </sheetViews>
  <sheetFormatPr baseColWidth="10" defaultRowHeight="12" x14ac:dyDescent="0"/>
  <cols>
    <col min="1" max="16384" width="10.83203125" style="12"/>
  </cols>
  <sheetData>
    <row r="1" spans="1:1" s="11" customFormat="1" ht="19.5" customHeight="1">
      <c r="A1" s="11" t="s">
        <v>10</v>
      </c>
    </row>
    <row r="2" spans="1:1" ht="20" customHeight="1">
      <c r="A2" s="13" t="s">
        <v>17</v>
      </c>
    </row>
    <row r="3" spans="1:1" ht="20" customHeight="1">
      <c r="A3" s="12" t="s">
        <v>11</v>
      </c>
    </row>
    <row r="4" spans="1:1" ht="20" customHeight="1">
      <c r="A4" s="12" t="s">
        <v>12</v>
      </c>
    </row>
    <row r="5" spans="1:1" ht="20" customHeight="1">
      <c r="A5" s="12" t="s">
        <v>13</v>
      </c>
    </row>
    <row r="6" spans="1:1" ht="20" customHeight="1">
      <c r="A6" s="12" t="s">
        <v>14</v>
      </c>
    </row>
    <row r="7" spans="1:1" ht="20" customHeight="1">
      <c r="A7" s="14" t="s">
        <v>44</v>
      </c>
    </row>
    <row r="8" spans="1:1" ht="20" customHeight="1">
      <c r="A8" s="13" t="s">
        <v>18</v>
      </c>
    </row>
    <row r="9" spans="1:1" ht="20" customHeight="1">
      <c r="A9" s="13" t="s">
        <v>19</v>
      </c>
    </row>
    <row r="10" spans="1:1" ht="20" customHeight="1">
      <c r="A10" s="12" t="s">
        <v>16</v>
      </c>
    </row>
    <row r="11" spans="1:1">
      <c r="A11" s="12" t="s">
        <v>15</v>
      </c>
    </row>
  </sheetData>
  <phoneticPr fontId="5" type="noConversion"/>
  <pageMargins left="0.78740157499999996" right="0.78740157499999996" top="0.984251969" bottom="0.984251969" header="0.4921259845" footer="0.4921259845"/>
  <pageSetup paperSize="9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7"/>
  <sheetViews>
    <sheetView workbookViewId="0">
      <selection activeCell="B7" sqref="B7"/>
    </sheetView>
  </sheetViews>
  <sheetFormatPr baseColWidth="10" defaultRowHeight="12" x14ac:dyDescent="0"/>
  <cols>
    <col min="1" max="1" width="21.1640625" bestFit="1" customWidth="1"/>
    <col min="2" max="2" width="19.5" customWidth="1"/>
  </cols>
  <sheetData>
    <row r="3" spans="1:2">
      <c r="A3" s="24" t="s">
        <v>25</v>
      </c>
      <c r="B3" t="s">
        <v>29</v>
      </c>
    </row>
    <row r="4" spans="1:2">
      <c r="A4" s="25">
        <v>2006</v>
      </c>
      <c r="B4" s="31">
        <v>0.43550138887553941</v>
      </c>
    </row>
    <row r="5" spans="1:2">
      <c r="A5" s="25">
        <v>2007</v>
      </c>
      <c r="B5" s="31">
        <v>0.50720389077382944</v>
      </c>
    </row>
    <row r="6" spans="1:2">
      <c r="A6" s="25">
        <v>2008</v>
      </c>
      <c r="B6" s="31">
        <v>5.7294720350631004E-2</v>
      </c>
    </row>
    <row r="7" spans="1:2">
      <c r="A7" s="25" t="s">
        <v>26</v>
      </c>
      <c r="B7" s="31">
        <v>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showGridLines="0" workbookViewId="0">
      <selection activeCell="A3" sqref="A3"/>
    </sheetView>
  </sheetViews>
  <sheetFormatPr baseColWidth="10" defaultRowHeight="12" x14ac:dyDescent="0"/>
  <cols>
    <col min="1" max="16384" width="10.83203125" style="12"/>
  </cols>
  <sheetData>
    <row r="1" spans="1:1" s="11" customFormat="1" ht="19.5" customHeight="1">
      <c r="A1" s="11" t="s">
        <v>20</v>
      </c>
    </row>
    <row r="2" spans="1:1" ht="20" customHeight="1">
      <c r="A2" s="13"/>
    </row>
    <row r="3" spans="1:1" ht="20" customHeight="1">
      <c r="A3" s="14" t="s">
        <v>21</v>
      </c>
    </row>
    <row r="4" spans="1:1" ht="20" customHeight="1">
      <c r="A4" s="14" t="s">
        <v>22</v>
      </c>
    </row>
    <row r="5" spans="1:1" ht="20" customHeight="1">
      <c r="A5" s="14" t="s">
        <v>24</v>
      </c>
    </row>
    <row r="6" spans="1:1" ht="20" customHeight="1">
      <c r="A6" s="14" t="s">
        <v>23</v>
      </c>
    </row>
    <row r="7" spans="1:1" ht="20" customHeight="1">
      <c r="A7" s="13"/>
    </row>
    <row r="8" spans="1:1" ht="20" customHeight="1">
      <c r="A8" s="13"/>
    </row>
    <row r="9" spans="1:1" ht="20" customHeight="1">
      <c r="A9" s="13"/>
    </row>
    <row r="10" spans="1:1" ht="20" customHeight="1"/>
  </sheetData>
  <pageMargins left="0.78740157499999996" right="0.78740157499999996" top="0.984251969" bottom="0.984251969" header="0.4921259845" footer="0.4921259845"/>
  <pageSetup paperSize="9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opLeftCell="A10" workbookViewId="0">
      <selection activeCell="D20" sqref="D20"/>
    </sheetView>
  </sheetViews>
  <sheetFormatPr baseColWidth="10" defaultRowHeight="12" x14ac:dyDescent="0"/>
  <cols>
    <col min="1" max="1" width="26.5" customWidth="1"/>
    <col min="2" max="2" width="24" customWidth="1"/>
    <col min="3" max="3" width="7.5" customWidth="1"/>
    <col min="4" max="4" width="5.33203125" customWidth="1"/>
    <col min="5" max="5" width="6" customWidth="1"/>
    <col min="6" max="6" width="4.33203125" customWidth="1"/>
    <col min="7" max="7" width="6" customWidth="1"/>
    <col min="8" max="8" width="6.5" customWidth="1"/>
    <col min="9" max="9" width="5.1640625" customWidth="1"/>
    <col min="10" max="10" width="11" customWidth="1"/>
    <col min="11" max="11" width="8.1640625" customWidth="1"/>
    <col min="12" max="13" width="10.33203125" customWidth="1"/>
    <col min="14" max="14" width="13.1640625" customWidth="1"/>
    <col min="15" max="15" width="10.33203125" customWidth="1"/>
    <col min="16" max="16" width="6.33203125" customWidth="1"/>
    <col min="17" max="17" width="5" customWidth="1"/>
    <col min="18" max="18" width="9.5" customWidth="1"/>
    <col min="19" max="19" width="6.83203125" customWidth="1"/>
    <col min="20" max="20" width="6" customWidth="1"/>
    <col min="21" max="21" width="10" customWidth="1"/>
    <col min="22" max="22" width="8.5" customWidth="1"/>
    <col min="23" max="23" width="5" customWidth="1"/>
    <col min="24" max="24" width="11.6640625" bestFit="1" customWidth="1"/>
    <col min="25" max="25" width="7.1640625" customWidth="1"/>
    <col min="26" max="26" width="6" customWidth="1"/>
    <col min="27" max="27" width="10.33203125" customWidth="1"/>
    <col min="28" max="28" width="13" bestFit="1" customWidth="1"/>
    <col min="29" max="29" width="5" customWidth="1"/>
    <col min="30" max="30" width="16.33203125" bestFit="1" customWidth="1"/>
    <col min="31" max="31" width="10.1640625" customWidth="1"/>
    <col min="32" max="32" width="6" customWidth="1"/>
    <col min="33" max="33" width="13.33203125" bestFit="1" customWidth="1"/>
    <col min="34" max="34" width="12.33203125" bestFit="1" customWidth="1"/>
    <col min="35" max="35" width="6" customWidth="1"/>
    <col min="36" max="36" width="15.5" bestFit="1" customWidth="1"/>
    <col min="37" max="37" width="12.33203125" bestFit="1" customWidth="1"/>
    <col min="38" max="38" width="5" customWidth="1"/>
    <col min="39" max="39" width="15.5" bestFit="1" customWidth="1"/>
    <col min="40" max="40" width="13.1640625" bestFit="1" customWidth="1"/>
  </cols>
  <sheetData>
    <row r="1" spans="1:14">
      <c r="A1" s="24" t="s">
        <v>31</v>
      </c>
      <c r="B1" s="24" t="s">
        <v>57</v>
      </c>
    </row>
    <row r="2" spans="1:14">
      <c r="A2" s="24" t="s">
        <v>25</v>
      </c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  <c r="J2" t="s">
        <v>40</v>
      </c>
      <c r="K2" t="s">
        <v>41</v>
      </c>
      <c r="L2" t="s">
        <v>42</v>
      </c>
      <c r="M2" t="s">
        <v>43</v>
      </c>
      <c r="N2" t="s">
        <v>26</v>
      </c>
    </row>
    <row r="3" spans="1:14">
      <c r="A3" s="25">
        <v>2006</v>
      </c>
      <c r="B3" s="27">
        <v>138.5</v>
      </c>
      <c r="C3" s="27">
        <v>202.5</v>
      </c>
      <c r="D3" s="27">
        <v>232</v>
      </c>
      <c r="E3" s="27">
        <v>212.5</v>
      </c>
      <c r="F3" s="27">
        <v>286</v>
      </c>
      <c r="G3" s="27">
        <v>292.5</v>
      </c>
      <c r="H3" s="27">
        <v>321</v>
      </c>
      <c r="I3" s="27">
        <v>77</v>
      </c>
      <c r="J3" s="27">
        <v>306</v>
      </c>
      <c r="K3" s="27">
        <v>313.5</v>
      </c>
      <c r="L3" s="27">
        <v>527.5</v>
      </c>
      <c r="M3" s="27">
        <v>610.5</v>
      </c>
      <c r="N3" s="27">
        <v>3519.5</v>
      </c>
    </row>
    <row r="4" spans="1:14">
      <c r="A4" s="25" t="s">
        <v>26</v>
      </c>
      <c r="B4" s="27">
        <v>138.5</v>
      </c>
      <c r="C4" s="27">
        <v>202.5</v>
      </c>
      <c r="D4" s="27">
        <v>232</v>
      </c>
      <c r="E4" s="27">
        <v>212.5</v>
      </c>
      <c r="F4" s="27">
        <v>286</v>
      </c>
      <c r="G4" s="27">
        <v>292.5</v>
      </c>
      <c r="H4" s="27">
        <v>321</v>
      </c>
      <c r="I4" s="27">
        <v>77</v>
      </c>
      <c r="J4" s="27">
        <v>306</v>
      </c>
      <c r="K4" s="27">
        <v>313.5</v>
      </c>
      <c r="L4" s="27">
        <v>527.5</v>
      </c>
      <c r="M4" s="27">
        <v>610.5</v>
      </c>
      <c r="N4" s="27">
        <v>3519.5</v>
      </c>
    </row>
  </sheetData>
  <pageMargins left="0.7" right="0.7" top="0.75" bottom="0.75" header="0.3" footer="0.3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 enableFormatConditionsCalculation="0">
    <pageSetUpPr fitToPage="1"/>
  </sheetPr>
  <dimension ref="A1:I30"/>
  <sheetViews>
    <sheetView zoomScale="85" workbookViewId="0">
      <pane ySplit="3" topLeftCell="A4" activePane="bottomLeft" state="frozen"/>
      <selection pane="bottomLeft" activeCell="D7" sqref="D7"/>
    </sheetView>
  </sheetViews>
  <sheetFormatPr baseColWidth="10" defaultRowHeight="12" x14ac:dyDescent="0"/>
  <cols>
    <col min="1" max="1" width="15.1640625" customWidth="1"/>
    <col min="3" max="3" width="22.6640625" style="2" customWidth="1"/>
    <col min="4" max="4" width="11" style="2" customWidth="1"/>
    <col min="5" max="5" width="25.33203125" style="2" customWidth="1"/>
    <col min="6" max="6" width="13.1640625" style="2" customWidth="1"/>
    <col min="7" max="7" width="29" style="2" customWidth="1"/>
    <col min="8" max="8" width="17" style="2" customWidth="1"/>
  </cols>
  <sheetData>
    <row r="1" spans="1:9" ht="31.5" customHeight="1">
      <c r="A1" s="54" t="s">
        <v>9</v>
      </c>
      <c r="B1" s="55"/>
      <c r="C1" s="55"/>
      <c r="D1" s="55"/>
      <c r="E1" s="55"/>
      <c r="F1" s="55"/>
      <c r="G1" s="55"/>
      <c r="H1" s="55"/>
      <c r="I1" s="55"/>
    </row>
    <row r="3" spans="1:9" s="1" customFormat="1" ht="27" customHeight="1">
      <c r="A3" s="46" t="s">
        <v>7</v>
      </c>
      <c r="B3" s="47" t="s">
        <v>8</v>
      </c>
      <c r="C3" s="47" t="s">
        <v>0</v>
      </c>
      <c r="D3" s="48" t="s">
        <v>1</v>
      </c>
      <c r="E3" s="47" t="s">
        <v>2</v>
      </c>
      <c r="F3" s="48" t="s">
        <v>3</v>
      </c>
      <c r="G3" s="47" t="s">
        <v>4</v>
      </c>
      <c r="H3" s="48" t="s">
        <v>5</v>
      </c>
      <c r="I3" s="49" t="s">
        <v>6</v>
      </c>
    </row>
    <row r="4" spans="1:9" s="3" customFormat="1" ht="15" customHeight="1">
      <c r="A4" s="44" t="s">
        <v>32</v>
      </c>
      <c r="B4" s="4">
        <v>2006</v>
      </c>
      <c r="C4" s="4">
        <v>2175</v>
      </c>
      <c r="D4" s="9">
        <v>108.75</v>
      </c>
      <c r="E4" s="4">
        <v>2349</v>
      </c>
      <c r="F4" s="9">
        <v>469.8</v>
      </c>
      <c r="G4" s="4">
        <v>277</v>
      </c>
      <c r="H4" s="9">
        <v>138.5</v>
      </c>
      <c r="I4" s="45">
        <f>D4+F4+H4</f>
        <v>717.05</v>
      </c>
    </row>
    <row r="5" spans="1:9" s="3" customFormat="1" ht="15" customHeight="1">
      <c r="A5" s="44" t="s">
        <v>33</v>
      </c>
      <c r="B5" s="4">
        <v>2006</v>
      </c>
      <c r="C5" s="4">
        <v>3008</v>
      </c>
      <c r="D5" s="9">
        <v>150.4</v>
      </c>
      <c r="E5" s="4">
        <v>3276</v>
      </c>
      <c r="F5" s="9">
        <v>655.20000000000005</v>
      </c>
      <c r="G5" s="4">
        <v>405</v>
      </c>
      <c r="H5" s="9">
        <v>202.5</v>
      </c>
      <c r="I5" s="45">
        <f t="shared" ref="I5:I29" si="0">D5+F5+H5</f>
        <v>1008.1</v>
      </c>
    </row>
    <row r="6" spans="1:9" s="3" customFormat="1" ht="15" customHeight="1">
      <c r="A6" s="44" t="s">
        <v>34</v>
      </c>
      <c r="B6" s="4">
        <v>2006</v>
      </c>
      <c r="C6" s="4">
        <v>3049</v>
      </c>
      <c r="D6" s="9">
        <v>152.44999999999999</v>
      </c>
      <c r="E6" s="4">
        <v>3754</v>
      </c>
      <c r="F6" s="9">
        <v>750.8</v>
      </c>
      <c r="G6" s="4">
        <v>464</v>
      </c>
      <c r="H6" s="9">
        <v>232</v>
      </c>
      <c r="I6" s="45">
        <f t="shared" si="0"/>
        <v>1135.25</v>
      </c>
    </row>
    <row r="7" spans="1:9" s="3" customFormat="1" ht="15" customHeight="1">
      <c r="A7" s="44" t="s">
        <v>35</v>
      </c>
      <c r="B7" s="4">
        <v>2006</v>
      </c>
      <c r="C7" s="4">
        <v>3344</v>
      </c>
      <c r="D7" s="9">
        <v>167.2</v>
      </c>
      <c r="E7" s="4">
        <v>3825</v>
      </c>
      <c r="F7" s="9">
        <v>765</v>
      </c>
      <c r="G7" s="4">
        <v>425</v>
      </c>
      <c r="H7" s="9">
        <v>212.5</v>
      </c>
      <c r="I7" s="45">
        <f t="shared" si="0"/>
        <v>1144.7</v>
      </c>
    </row>
    <row r="8" spans="1:9" s="3" customFormat="1" ht="15" customHeight="1">
      <c r="A8" s="44" t="s">
        <v>36</v>
      </c>
      <c r="B8" s="4">
        <v>2006</v>
      </c>
      <c r="C8" s="4">
        <v>3858</v>
      </c>
      <c r="D8" s="9">
        <v>192.9</v>
      </c>
      <c r="E8" s="4">
        <v>4237</v>
      </c>
      <c r="F8" s="9">
        <v>847.4</v>
      </c>
      <c r="G8" s="4">
        <v>572</v>
      </c>
      <c r="H8" s="9">
        <v>286</v>
      </c>
      <c r="I8" s="45">
        <f t="shared" si="0"/>
        <v>1326.3</v>
      </c>
    </row>
    <row r="9" spans="1:9" s="3" customFormat="1" ht="15" customHeight="1">
      <c r="A9" s="44" t="s">
        <v>37</v>
      </c>
      <c r="B9" s="4">
        <v>2006</v>
      </c>
      <c r="C9" s="4">
        <v>3856</v>
      </c>
      <c r="D9" s="9">
        <v>192.8</v>
      </c>
      <c r="E9" s="4">
        <v>4621</v>
      </c>
      <c r="F9" s="9">
        <v>924.2</v>
      </c>
      <c r="G9" s="4">
        <v>585</v>
      </c>
      <c r="H9" s="9">
        <v>292.5</v>
      </c>
      <c r="I9" s="45">
        <f t="shared" si="0"/>
        <v>1409.5</v>
      </c>
    </row>
    <row r="10" spans="1:9" s="3" customFormat="1" ht="15" customHeight="1">
      <c r="A10" s="44" t="s">
        <v>38</v>
      </c>
      <c r="B10" s="4">
        <v>2006</v>
      </c>
      <c r="C10" s="4">
        <v>3901</v>
      </c>
      <c r="D10" s="9">
        <v>195.05</v>
      </c>
      <c r="E10" s="4">
        <v>4122</v>
      </c>
      <c r="F10" s="9">
        <v>824.4</v>
      </c>
      <c r="G10" s="4">
        <v>642</v>
      </c>
      <c r="H10" s="9">
        <v>321</v>
      </c>
      <c r="I10" s="45">
        <f t="shared" si="0"/>
        <v>1340.45</v>
      </c>
    </row>
    <row r="11" spans="1:9" s="3" customFormat="1" ht="15" customHeight="1">
      <c r="A11" s="44" t="s">
        <v>39</v>
      </c>
      <c r="B11" s="4">
        <v>2006</v>
      </c>
      <c r="C11" s="4">
        <v>1543</v>
      </c>
      <c r="D11" s="9">
        <v>77.150000000000006</v>
      </c>
      <c r="E11" s="4">
        <v>664</v>
      </c>
      <c r="F11" s="9">
        <v>132.80000000000001</v>
      </c>
      <c r="G11" s="4">
        <v>154</v>
      </c>
      <c r="H11" s="9">
        <v>77</v>
      </c>
      <c r="I11" s="45">
        <f t="shared" si="0"/>
        <v>286.95000000000005</v>
      </c>
    </row>
    <row r="12" spans="1:9" s="3" customFormat="1" ht="15" customHeight="1">
      <c r="A12" s="44" t="s">
        <v>40</v>
      </c>
      <c r="B12" s="4">
        <v>2006</v>
      </c>
      <c r="C12" s="4">
        <v>3742</v>
      </c>
      <c r="D12" s="9">
        <v>187.1</v>
      </c>
      <c r="E12" s="4">
        <v>4020</v>
      </c>
      <c r="F12" s="9">
        <v>804</v>
      </c>
      <c r="G12" s="4">
        <v>612</v>
      </c>
      <c r="H12" s="9">
        <v>306</v>
      </c>
      <c r="I12" s="45">
        <f t="shared" si="0"/>
        <v>1297.0999999999999</v>
      </c>
    </row>
    <row r="13" spans="1:9" s="3" customFormat="1" ht="15" customHeight="1">
      <c r="A13" s="44" t="s">
        <v>41</v>
      </c>
      <c r="B13" s="4">
        <v>2006</v>
      </c>
      <c r="C13" s="4">
        <v>4095</v>
      </c>
      <c r="D13" s="9">
        <v>204.75</v>
      </c>
      <c r="E13" s="4">
        <v>3829</v>
      </c>
      <c r="F13" s="9">
        <v>765.8</v>
      </c>
      <c r="G13" s="4">
        <v>627</v>
      </c>
      <c r="H13" s="9">
        <v>313.5</v>
      </c>
      <c r="I13" s="45">
        <f t="shared" si="0"/>
        <v>1284.05</v>
      </c>
    </row>
    <row r="14" spans="1:9" s="3" customFormat="1" ht="15" customHeight="1">
      <c r="A14" s="44" t="s">
        <v>42</v>
      </c>
      <c r="B14" s="4">
        <v>2006</v>
      </c>
      <c r="C14" s="4">
        <v>6225</v>
      </c>
      <c r="D14" s="9">
        <v>311.25</v>
      </c>
      <c r="E14" s="4">
        <v>4816</v>
      </c>
      <c r="F14" s="9">
        <v>963.2</v>
      </c>
      <c r="G14" s="4">
        <v>1055</v>
      </c>
      <c r="H14" s="9">
        <v>527.5</v>
      </c>
      <c r="I14" s="45">
        <f t="shared" si="0"/>
        <v>1801.95</v>
      </c>
    </row>
    <row r="15" spans="1:9" s="3" customFormat="1" ht="15" customHeight="1">
      <c r="A15" s="44" t="s">
        <v>43</v>
      </c>
      <c r="B15" s="4">
        <v>2006</v>
      </c>
      <c r="C15" s="4">
        <v>6514</v>
      </c>
      <c r="D15" s="9">
        <v>325.7</v>
      </c>
      <c r="E15" s="4">
        <v>5855</v>
      </c>
      <c r="F15" s="9">
        <v>1171</v>
      </c>
      <c r="G15" s="4">
        <v>1221</v>
      </c>
      <c r="H15" s="9">
        <v>610.5</v>
      </c>
      <c r="I15" s="45">
        <f t="shared" si="0"/>
        <v>2107.1999999999998</v>
      </c>
    </row>
    <row r="16" spans="1:9" s="3" customFormat="1" ht="15" customHeight="1">
      <c r="A16" s="44" t="s">
        <v>32</v>
      </c>
      <c r="B16" s="4">
        <v>2007</v>
      </c>
      <c r="C16" s="4">
        <v>2310</v>
      </c>
      <c r="D16" s="9">
        <v>115.5</v>
      </c>
      <c r="E16" s="4">
        <v>2528</v>
      </c>
      <c r="F16" s="9">
        <v>505.6</v>
      </c>
      <c r="G16" s="4">
        <v>305</v>
      </c>
      <c r="H16" s="9">
        <v>152.5</v>
      </c>
      <c r="I16" s="45">
        <f t="shared" si="0"/>
        <v>773.6</v>
      </c>
    </row>
    <row r="17" spans="1:9" s="3" customFormat="1" ht="15" customHeight="1">
      <c r="A17" s="44" t="s">
        <v>33</v>
      </c>
      <c r="B17" s="4">
        <v>2007</v>
      </c>
      <c r="C17" s="4">
        <v>3145</v>
      </c>
      <c r="D17" s="9">
        <v>157.25</v>
      </c>
      <c r="E17" s="4">
        <v>3740</v>
      </c>
      <c r="F17" s="9">
        <v>748</v>
      </c>
      <c r="G17" s="4">
        <v>528</v>
      </c>
      <c r="H17" s="9">
        <v>264</v>
      </c>
      <c r="I17" s="45">
        <f t="shared" si="0"/>
        <v>1169.25</v>
      </c>
    </row>
    <row r="18" spans="1:9" s="3" customFormat="1" ht="15" customHeight="1">
      <c r="A18" s="44" t="s">
        <v>34</v>
      </c>
      <c r="B18" s="4">
        <v>2007</v>
      </c>
      <c r="C18" s="4">
        <v>3358</v>
      </c>
      <c r="D18" s="9">
        <v>167.9</v>
      </c>
      <c r="E18" s="4">
        <v>4151</v>
      </c>
      <c r="F18" s="9">
        <v>830.2</v>
      </c>
      <c r="G18" s="4">
        <v>682</v>
      </c>
      <c r="H18" s="9">
        <v>341</v>
      </c>
      <c r="I18" s="45">
        <f t="shared" si="0"/>
        <v>1339.1</v>
      </c>
    </row>
    <row r="19" spans="1:9" s="3" customFormat="1" ht="15" customHeight="1">
      <c r="A19" s="44" t="s">
        <v>35</v>
      </c>
      <c r="B19" s="4">
        <v>2007</v>
      </c>
      <c r="C19" s="4">
        <v>3647</v>
      </c>
      <c r="D19" s="9">
        <v>182.35</v>
      </c>
      <c r="E19" s="4">
        <v>4329</v>
      </c>
      <c r="F19" s="9">
        <v>865.8</v>
      </c>
      <c r="G19" s="4">
        <v>654</v>
      </c>
      <c r="H19" s="9">
        <v>327</v>
      </c>
      <c r="I19" s="45">
        <f t="shared" si="0"/>
        <v>1375.1499999999999</v>
      </c>
    </row>
    <row r="20" spans="1:9" s="3" customFormat="1" ht="15" customHeight="1">
      <c r="A20" s="44" t="s">
        <v>36</v>
      </c>
      <c r="B20" s="4">
        <v>2007</v>
      </c>
      <c r="C20" s="4">
        <v>4350</v>
      </c>
      <c r="D20" s="9">
        <v>217.5</v>
      </c>
      <c r="E20" s="4">
        <v>4492</v>
      </c>
      <c r="F20" s="9">
        <v>898.4</v>
      </c>
      <c r="G20" s="4">
        <v>726</v>
      </c>
      <c r="H20" s="9">
        <v>363</v>
      </c>
      <c r="I20" s="45">
        <f t="shared" si="0"/>
        <v>1478.9</v>
      </c>
    </row>
    <row r="21" spans="1:9" s="3" customFormat="1" ht="15" customHeight="1">
      <c r="A21" s="44" t="s">
        <v>37</v>
      </c>
      <c r="B21" s="4">
        <v>2007</v>
      </c>
      <c r="C21" s="4">
        <v>4224</v>
      </c>
      <c r="D21" s="9">
        <v>211.2</v>
      </c>
      <c r="E21" s="4">
        <v>5614</v>
      </c>
      <c r="F21" s="9">
        <v>1122.8</v>
      </c>
      <c r="G21" s="4">
        <v>755</v>
      </c>
      <c r="H21" s="9">
        <v>377.5</v>
      </c>
      <c r="I21" s="45">
        <f t="shared" si="0"/>
        <v>1711.5</v>
      </c>
    </row>
    <row r="22" spans="1:9" s="3" customFormat="1" ht="15" customHeight="1">
      <c r="A22" s="44" t="s">
        <v>38</v>
      </c>
      <c r="B22" s="4">
        <v>2007</v>
      </c>
      <c r="C22" s="4">
        <v>4096</v>
      </c>
      <c r="D22" s="9">
        <v>204.8</v>
      </c>
      <c r="E22" s="4">
        <v>4568</v>
      </c>
      <c r="F22" s="9">
        <v>913.6</v>
      </c>
      <c r="G22" s="4">
        <v>788</v>
      </c>
      <c r="H22" s="9">
        <v>394</v>
      </c>
      <c r="I22" s="45">
        <f t="shared" si="0"/>
        <v>1512.4</v>
      </c>
    </row>
    <row r="23" spans="1:9" s="3" customFormat="1" ht="15" customHeight="1">
      <c r="A23" s="44" t="s">
        <v>39</v>
      </c>
      <c r="B23" s="4">
        <v>2007</v>
      </c>
      <c r="C23" s="4">
        <v>5134</v>
      </c>
      <c r="D23" s="9">
        <v>256.7</v>
      </c>
      <c r="E23" s="4">
        <v>706</v>
      </c>
      <c r="F23" s="9">
        <v>141.19999999999999</v>
      </c>
      <c r="G23" s="4">
        <v>299</v>
      </c>
      <c r="H23" s="9">
        <v>149.5</v>
      </c>
      <c r="I23" s="45">
        <f t="shared" si="0"/>
        <v>547.4</v>
      </c>
    </row>
    <row r="24" spans="1:9" s="3" customFormat="1" ht="15" customHeight="1">
      <c r="A24" s="44" t="s">
        <v>40</v>
      </c>
      <c r="B24" s="4">
        <v>2007</v>
      </c>
      <c r="C24" s="4">
        <v>3957</v>
      </c>
      <c r="D24" s="9">
        <v>197.85</v>
      </c>
      <c r="E24" s="4">
        <v>4342</v>
      </c>
      <c r="F24" s="9">
        <v>868.4</v>
      </c>
      <c r="G24" s="4">
        <v>856</v>
      </c>
      <c r="H24" s="9">
        <v>428</v>
      </c>
      <c r="I24" s="45">
        <f t="shared" si="0"/>
        <v>1494.25</v>
      </c>
    </row>
    <row r="25" spans="1:9" s="3" customFormat="1" ht="15" customHeight="1">
      <c r="A25" s="44" t="s">
        <v>41</v>
      </c>
      <c r="B25" s="4">
        <v>2007</v>
      </c>
      <c r="C25" s="4">
        <v>4511</v>
      </c>
      <c r="D25" s="9">
        <v>225.55</v>
      </c>
      <c r="E25" s="4">
        <v>4154</v>
      </c>
      <c r="F25" s="9">
        <v>830.8</v>
      </c>
      <c r="G25" s="4">
        <v>913</v>
      </c>
      <c r="H25" s="9">
        <v>456.5</v>
      </c>
      <c r="I25" s="45">
        <f t="shared" si="0"/>
        <v>1512.85</v>
      </c>
    </row>
    <row r="26" spans="1:9" s="3" customFormat="1" ht="15" customHeight="1">
      <c r="A26" s="44" t="s">
        <v>42</v>
      </c>
      <c r="B26" s="4">
        <v>2007</v>
      </c>
      <c r="C26" s="4">
        <v>6884</v>
      </c>
      <c r="D26" s="9">
        <v>344.2</v>
      </c>
      <c r="E26" s="4">
        <v>5248</v>
      </c>
      <c r="F26" s="9">
        <v>1049.5999999999999</v>
      </c>
      <c r="G26" s="4">
        <v>1379</v>
      </c>
      <c r="H26" s="9">
        <v>689.5</v>
      </c>
      <c r="I26" s="45">
        <f t="shared" si="0"/>
        <v>2083.3000000000002</v>
      </c>
    </row>
    <row r="27" spans="1:9" s="3" customFormat="1" ht="15" customHeight="1">
      <c r="A27" s="44" t="s">
        <v>43</v>
      </c>
      <c r="B27" s="4">
        <v>2007</v>
      </c>
      <c r="C27" s="4">
        <v>7154</v>
      </c>
      <c r="D27" s="9">
        <v>357.7</v>
      </c>
      <c r="E27" s="4">
        <v>6143</v>
      </c>
      <c r="F27" s="9">
        <v>1228.5999999999999</v>
      </c>
      <c r="G27" s="4">
        <v>1740</v>
      </c>
      <c r="H27" s="9">
        <v>870</v>
      </c>
      <c r="I27" s="45">
        <f t="shared" si="0"/>
        <v>2456.3000000000002</v>
      </c>
    </row>
    <row r="28" spans="1:9" s="3" customFormat="1" ht="15" customHeight="1">
      <c r="A28" s="44" t="s">
        <v>32</v>
      </c>
      <c r="B28" s="4">
        <v>2008</v>
      </c>
      <c r="C28" s="4">
        <v>2519</v>
      </c>
      <c r="D28" s="9">
        <v>125.95</v>
      </c>
      <c r="E28" s="4">
        <v>2866</v>
      </c>
      <c r="F28" s="9">
        <v>573.20000000000005</v>
      </c>
      <c r="G28" s="4">
        <v>482</v>
      </c>
      <c r="H28" s="9">
        <v>241</v>
      </c>
      <c r="I28" s="45">
        <f t="shared" si="0"/>
        <v>940.15000000000009</v>
      </c>
    </row>
    <row r="29" spans="1:9" s="3" customFormat="1" ht="15" customHeight="1">
      <c r="A29" s="50" t="s">
        <v>33</v>
      </c>
      <c r="B29" s="51">
        <v>2008</v>
      </c>
      <c r="C29" s="51">
        <v>3442</v>
      </c>
      <c r="D29" s="52">
        <v>172.1</v>
      </c>
      <c r="E29" s="51">
        <v>3917</v>
      </c>
      <c r="F29" s="52">
        <v>783.4</v>
      </c>
      <c r="G29" s="51">
        <v>638</v>
      </c>
      <c r="H29" s="52">
        <v>319</v>
      </c>
      <c r="I29" s="53">
        <f t="shared" si="0"/>
        <v>1274.5</v>
      </c>
    </row>
    <row r="30" spans="1:9">
      <c r="I30" s="42"/>
    </row>
  </sheetData>
  <mergeCells count="1">
    <mergeCell ref="A1:I1"/>
  </mergeCells>
  <phoneticPr fontId="5" type="noConversion"/>
  <pageMargins left="0.78740157499999996" right="0.78740157499999996" top="0.984251969" bottom="0.984251969" header="0.4921259845" footer="0.4921259845"/>
  <pageSetup paperSize="9" orientation="landscape"/>
  <headerFooter alignWithMargins="0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30"/>
  <sheetViews>
    <sheetView zoomScale="85" workbookViewId="0">
      <pane ySplit="3" topLeftCell="A4" activePane="bottomLeft" state="frozen"/>
      <selection pane="bottomLeft" activeCell="D7" sqref="D7"/>
    </sheetView>
  </sheetViews>
  <sheetFormatPr baseColWidth="10" defaultRowHeight="12" x14ac:dyDescent="0"/>
  <cols>
    <col min="1" max="1" width="15.1640625" customWidth="1"/>
    <col min="3" max="3" width="22.6640625" style="2" customWidth="1"/>
    <col min="4" max="4" width="11" style="2" customWidth="1"/>
    <col min="5" max="5" width="25.33203125" style="2" customWidth="1"/>
    <col min="6" max="6" width="13.1640625" style="2" customWidth="1"/>
    <col min="7" max="7" width="29" style="2" customWidth="1"/>
    <col min="8" max="8" width="17" style="2" customWidth="1"/>
  </cols>
  <sheetData>
    <row r="1" spans="1:9" ht="31.5" customHeight="1">
      <c r="A1" s="54" t="s">
        <v>9</v>
      </c>
      <c r="B1" s="55"/>
      <c r="C1" s="55"/>
      <c r="D1" s="55"/>
      <c r="E1" s="55"/>
      <c r="F1" s="55"/>
      <c r="G1" s="55"/>
      <c r="H1" s="55"/>
      <c r="I1" s="55"/>
    </row>
    <row r="3" spans="1:9" s="1" customFormat="1" ht="27" customHeight="1">
      <c r="A3" s="46" t="s">
        <v>7</v>
      </c>
      <c r="B3" s="47" t="s">
        <v>8</v>
      </c>
      <c r="C3" s="47" t="s">
        <v>0</v>
      </c>
      <c r="D3" s="48" t="s">
        <v>1</v>
      </c>
      <c r="E3" s="47" t="s">
        <v>2</v>
      </c>
      <c r="F3" s="48" t="s">
        <v>3</v>
      </c>
      <c r="G3" s="47" t="s">
        <v>4</v>
      </c>
      <c r="H3" s="48" t="s">
        <v>5</v>
      </c>
      <c r="I3" s="49" t="s">
        <v>6</v>
      </c>
    </row>
    <row r="4" spans="1:9" s="3" customFormat="1" ht="15" customHeight="1">
      <c r="A4" s="44" t="s">
        <v>32</v>
      </c>
      <c r="B4" s="4">
        <v>2006</v>
      </c>
      <c r="C4" s="4">
        <v>2175</v>
      </c>
      <c r="D4" s="9">
        <v>108.75</v>
      </c>
      <c r="E4" s="4">
        <v>2349</v>
      </c>
      <c r="F4" s="9">
        <v>469.8</v>
      </c>
      <c r="G4" s="4">
        <v>277</v>
      </c>
      <c r="H4" s="9">
        <v>138.5</v>
      </c>
      <c r="I4" s="45">
        <f>D4+F4+H4</f>
        <v>717.05</v>
      </c>
    </row>
    <row r="5" spans="1:9" s="3" customFormat="1" ht="15" customHeight="1">
      <c r="A5" s="44" t="s">
        <v>33</v>
      </c>
      <c r="B5" s="4">
        <v>2006</v>
      </c>
      <c r="C5" s="4">
        <v>3008</v>
      </c>
      <c r="D5" s="9">
        <v>150.4</v>
      </c>
      <c r="E5" s="4">
        <v>3276</v>
      </c>
      <c r="F5" s="9">
        <v>655.20000000000005</v>
      </c>
      <c r="G5" s="4">
        <v>405</v>
      </c>
      <c r="H5" s="9">
        <v>202.5</v>
      </c>
      <c r="I5" s="45">
        <f t="shared" ref="I5:I29" si="0">D5+F5+H5</f>
        <v>1008.1</v>
      </c>
    </row>
    <row r="6" spans="1:9" s="3" customFormat="1" ht="15" customHeight="1">
      <c r="A6" s="44" t="s">
        <v>34</v>
      </c>
      <c r="B6" s="4">
        <v>2006</v>
      </c>
      <c r="C6" s="4">
        <v>3049</v>
      </c>
      <c r="D6" s="9">
        <v>152.44999999999999</v>
      </c>
      <c r="E6" s="4">
        <v>3754</v>
      </c>
      <c r="F6" s="9">
        <v>750.8</v>
      </c>
      <c r="G6" s="4">
        <v>464</v>
      </c>
      <c r="H6" s="9">
        <v>232</v>
      </c>
      <c r="I6" s="45">
        <f t="shared" si="0"/>
        <v>1135.25</v>
      </c>
    </row>
    <row r="7" spans="1:9" s="3" customFormat="1" ht="15" customHeight="1">
      <c r="A7" s="44" t="s">
        <v>35</v>
      </c>
      <c r="B7" s="4">
        <v>2006</v>
      </c>
      <c r="C7" s="4">
        <v>3344</v>
      </c>
      <c r="D7" s="9">
        <v>167.2</v>
      </c>
      <c r="E7" s="4">
        <v>3825</v>
      </c>
      <c r="F7" s="9">
        <v>765</v>
      </c>
      <c r="G7" s="4">
        <v>425</v>
      </c>
      <c r="H7" s="9">
        <v>212.5</v>
      </c>
      <c r="I7" s="45">
        <f t="shared" si="0"/>
        <v>1144.7</v>
      </c>
    </row>
    <row r="8" spans="1:9" s="3" customFormat="1" ht="15" customHeight="1">
      <c r="A8" s="44" t="s">
        <v>36</v>
      </c>
      <c r="B8" s="4">
        <v>2006</v>
      </c>
      <c r="C8" s="4">
        <v>3858</v>
      </c>
      <c r="D8" s="9">
        <v>192.9</v>
      </c>
      <c r="E8" s="4">
        <v>4237</v>
      </c>
      <c r="F8" s="9">
        <v>847.4</v>
      </c>
      <c r="G8" s="4">
        <v>572</v>
      </c>
      <c r="H8" s="9">
        <v>286</v>
      </c>
      <c r="I8" s="45">
        <f t="shared" si="0"/>
        <v>1326.3</v>
      </c>
    </row>
    <row r="9" spans="1:9" s="3" customFormat="1" ht="15" customHeight="1">
      <c r="A9" s="44" t="s">
        <v>37</v>
      </c>
      <c r="B9" s="4">
        <v>2006</v>
      </c>
      <c r="C9" s="4">
        <v>3856</v>
      </c>
      <c r="D9" s="9">
        <v>192.8</v>
      </c>
      <c r="E9" s="4">
        <v>4621</v>
      </c>
      <c r="F9" s="9">
        <v>924.2</v>
      </c>
      <c r="G9" s="4">
        <v>585</v>
      </c>
      <c r="H9" s="9">
        <v>292.5</v>
      </c>
      <c r="I9" s="45">
        <f t="shared" si="0"/>
        <v>1409.5</v>
      </c>
    </row>
    <row r="10" spans="1:9" s="3" customFormat="1" ht="15" customHeight="1">
      <c r="A10" s="44" t="s">
        <v>38</v>
      </c>
      <c r="B10" s="4">
        <v>2006</v>
      </c>
      <c r="C10" s="4">
        <v>3901</v>
      </c>
      <c r="D10" s="9">
        <v>195.05</v>
      </c>
      <c r="E10" s="4">
        <v>4122</v>
      </c>
      <c r="F10" s="9">
        <v>824.4</v>
      </c>
      <c r="G10" s="4">
        <v>642</v>
      </c>
      <c r="H10" s="9">
        <v>321</v>
      </c>
      <c r="I10" s="45">
        <f t="shared" si="0"/>
        <v>1340.45</v>
      </c>
    </row>
    <row r="11" spans="1:9" s="3" customFormat="1" ht="15" customHeight="1">
      <c r="A11" s="44" t="s">
        <v>39</v>
      </c>
      <c r="B11" s="4">
        <v>2006</v>
      </c>
      <c r="C11" s="4">
        <v>1543</v>
      </c>
      <c r="D11" s="9">
        <v>77.150000000000006</v>
      </c>
      <c r="E11" s="4">
        <v>664</v>
      </c>
      <c r="F11" s="9">
        <v>132.80000000000001</v>
      </c>
      <c r="G11" s="4">
        <v>154</v>
      </c>
      <c r="H11" s="9">
        <v>77</v>
      </c>
      <c r="I11" s="45">
        <f t="shared" si="0"/>
        <v>286.95000000000005</v>
      </c>
    </row>
    <row r="12" spans="1:9" s="3" customFormat="1" ht="15" customHeight="1">
      <c r="A12" s="44" t="s">
        <v>40</v>
      </c>
      <c r="B12" s="4">
        <v>2006</v>
      </c>
      <c r="C12" s="4">
        <v>3742</v>
      </c>
      <c r="D12" s="9">
        <v>187.1</v>
      </c>
      <c r="E12" s="4">
        <v>4020</v>
      </c>
      <c r="F12" s="9">
        <v>804</v>
      </c>
      <c r="G12" s="4">
        <v>612</v>
      </c>
      <c r="H12" s="9">
        <v>306</v>
      </c>
      <c r="I12" s="45">
        <f t="shared" si="0"/>
        <v>1297.0999999999999</v>
      </c>
    </row>
    <row r="13" spans="1:9" s="3" customFormat="1" ht="15" customHeight="1">
      <c r="A13" s="44" t="s">
        <v>41</v>
      </c>
      <c r="B13" s="4">
        <v>2006</v>
      </c>
      <c r="C13" s="4">
        <v>4095</v>
      </c>
      <c r="D13" s="9">
        <v>204.75</v>
      </c>
      <c r="E13" s="4">
        <v>3829</v>
      </c>
      <c r="F13" s="9">
        <v>765.8</v>
      </c>
      <c r="G13" s="4">
        <v>627</v>
      </c>
      <c r="H13" s="9">
        <v>313.5</v>
      </c>
      <c r="I13" s="45">
        <f t="shared" si="0"/>
        <v>1284.05</v>
      </c>
    </row>
    <row r="14" spans="1:9" s="3" customFormat="1" ht="15" customHeight="1">
      <c r="A14" s="44" t="s">
        <v>42</v>
      </c>
      <c r="B14" s="4">
        <v>2006</v>
      </c>
      <c r="C14" s="4">
        <v>6225</v>
      </c>
      <c r="D14" s="9">
        <v>311.25</v>
      </c>
      <c r="E14" s="4">
        <v>4816</v>
      </c>
      <c r="F14" s="9">
        <v>963.2</v>
      </c>
      <c r="G14" s="4">
        <v>1055</v>
      </c>
      <c r="H14" s="9">
        <v>527.5</v>
      </c>
      <c r="I14" s="45">
        <f t="shared" si="0"/>
        <v>1801.95</v>
      </c>
    </row>
    <row r="15" spans="1:9" s="3" customFormat="1" ht="15" customHeight="1">
      <c r="A15" s="44" t="s">
        <v>43</v>
      </c>
      <c r="B15" s="4">
        <v>2006</v>
      </c>
      <c r="C15" s="4">
        <v>6514</v>
      </c>
      <c r="D15" s="9">
        <v>325.7</v>
      </c>
      <c r="E15" s="4">
        <v>5855</v>
      </c>
      <c r="F15" s="9">
        <v>1171</v>
      </c>
      <c r="G15" s="4">
        <v>1221</v>
      </c>
      <c r="H15" s="9">
        <v>610.5</v>
      </c>
      <c r="I15" s="45">
        <f t="shared" si="0"/>
        <v>2107.1999999999998</v>
      </c>
    </row>
    <row r="16" spans="1:9" s="3" customFormat="1" ht="15" customHeight="1">
      <c r="A16" s="44" t="s">
        <v>32</v>
      </c>
      <c r="B16" s="4">
        <v>2007</v>
      </c>
      <c r="C16" s="4">
        <v>2310</v>
      </c>
      <c r="D16" s="9">
        <v>115.5</v>
      </c>
      <c r="E16" s="4">
        <v>2528</v>
      </c>
      <c r="F16" s="9">
        <v>505.6</v>
      </c>
      <c r="G16" s="4">
        <v>305</v>
      </c>
      <c r="H16" s="9">
        <v>152.5</v>
      </c>
      <c r="I16" s="45">
        <f t="shared" si="0"/>
        <v>773.6</v>
      </c>
    </row>
    <row r="17" spans="1:9" s="3" customFormat="1" ht="15" customHeight="1">
      <c r="A17" s="44" t="s">
        <v>33</v>
      </c>
      <c r="B17" s="4">
        <v>2007</v>
      </c>
      <c r="C17" s="4">
        <v>3145</v>
      </c>
      <c r="D17" s="9">
        <v>157.25</v>
      </c>
      <c r="E17" s="4">
        <v>3740</v>
      </c>
      <c r="F17" s="9">
        <v>748</v>
      </c>
      <c r="G17" s="4">
        <v>528</v>
      </c>
      <c r="H17" s="9">
        <v>264</v>
      </c>
      <c r="I17" s="45">
        <f t="shared" si="0"/>
        <v>1169.25</v>
      </c>
    </row>
    <row r="18" spans="1:9" s="3" customFormat="1" ht="15" customHeight="1">
      <c r="A18" s="44" t="s">
        <v>34</v>
      </c>
      <c r="B18" s="4">
        <v>2007</v>
      </c>
      <c r="C18" s="4">
        <v>3358</v>
      </c>
      <c r="D18" s="9">
        <v>167.9</v>
      </c>
      <c r="E18" s="4">
        <v>4151</v>
      </c>
      <c r="F18" s="9">
        <v>830.2</v>
      </c>
      <c r="G18" s="4">
        <v>682</v>
      </c>
      <c r="H18" s="9">
        <v>341</v>
      </c>
      <c r="I18" s="45">
        <f t="shared" si="0"/>
        <v>1339.1</v>
      </c>
    </row>
    <row r="19" spans="1:9" s="3" customFormat="1" ht="15" customHeight="1">
      <c r="A19" s="44" t="s">
        <v>35</v>
      </c>
      <c r="B19" s="4">
        <v>2007</v>
      </c>
      <c r="C19" s="4">
        <v>3647</v>
      </c>
      <c r="D19" s="9">
        <v>182.35</v>
      </c>
      <c r="E19" s="4">
        <v>4329</v>
      </c>
      <c r="F19" s="9">
        <v>865.8</v>
      </c>
      <c r="G19" s="4">
        <v>654</v>
      </c>
      <c r="H19" s="9">
        <v>327</v>
      </c>
      <c r="I19" s="45">
        <f t="shared" si="0"/>
        <v>1375.1499999999999</v>
      </c>
    </row>
    <row r="20" spans="1:9" s="3" customFormat="1" ht="15" customHeight="1">
      <c r="A20" s="44" t="s">
        <v>36</v>
      </c>
      <c r="B20" s="4">
        <v>2007</v>
      </c>
      <c r="C20" s="4">
        <v>4350</v>
      </c>
      <c r="D20" s="9">
        <v>217.5</v>
      </c>
      <c r="E20" s="4">
        <v>4492</v>
      </c>
      <c r="F20" s="9">
        <v>898.4</v>
      </c>
      <c r="G20" s="4">
        <v>726</v>
      </c>
      <c r="H20" s="9">
        <v>363</v>
      </c>
      <c r="I20" s="45">
        <f t="shared" si="0"/>
        <v>1478.9</v>
      </c>
    </row>
    <row r="21" spans="1:9" s="3" customFormat="1" ht="15" customHeight="1">
      <c r="A21" s="44" t="s">
        <v>37</v>
      </c>
      <c r="B21" s="4">
        <v>2007</v>
      </c>
      <c r="C21" s="4">
        <v>4224</v>
      </c>
      <c r="D21" s="9">
        <v>211.2</v>
      </c>
      <c r="E21" s="4">
        <v>5614</v>
      </c>
      <c r="F21" s="9">
        <v>1122.8</v>
      </c>
      <c r="G21" s="4">
        <v>755</v>
      </c>
      <c r="H21" s="9">
        <v>377.5</v>
      </c>
      <c r="I21" s="45">
        <f t="shared" si="0"/>
        <v>1711.5</v>
      </c>
    </row>
    <row r="22" spans="1:9" s="3" customFormat="1" ht="15" customHeight="1">
      <c r="A22" s="44" t="s">
        <v>38</v>
      </c>
      <c r="B22" s="4">
        <v>2007</v>
      </c>
      <c r="C22" s="4">
        <v>4096</v>
      </c>
      <c r="D22" s="9">
        <v>204.8</v>
      </c>
      <c r="E22" s="4">
        <v>4568</v>
      </c>
      <c r="F22" s="9">
        <v>913.6</v>
      </c>
      <c r="G22" s="4">
        <v>788</v>
      </c>
      <c r="H22" s="9">
        <v>394</v>
      </c>
      <c r="I22" s="45">
        <f t="shared" si="0"/>
        <v>1512.4</v>
      </c>
    </row>
    <row r="23" spans="1:9" s="3" customFormat="1" ht="15" customHeight="1">
      <c r="A23" s="44" t="s">
        <v>39</v>
      </c>
      <c r="B23" s="4">
        <v>2007</v>
      </c>
      <c r="C23" s="4">
        <v>5134</v>
      </c>
      <c r="D23" s="9">
        <v>256.7</v>
      </c>
      <c r="E23" s="4">
        <v>706</v>
      </c>
      <c r="F23" s="9">
        <v>141.19999999999999</v>
      </c>
      <c r="G23" s="4">
        <v>299</v>
      </c>
      <c r="H23" s="9">
        <v>149.5</v>
      </c>
      <c r="I23" s="45">
        <f t="shared" si="0"/>
        <v>547.4</v>
      </c>
    </row>
    <row r="24" spans="1:9" s="3" customFormat="1" ht="15" customHeight="1">
      <c r="A24" s="44" t="s">
        <v>40</v>
      </c>
      <c r="B24" s="4">
        <v>2007</v>
      </c>
      <c r="C24" s="4">
        <v>3957</v>
      </c>
      <c r="D24" s="9">
        <v>197.85</v>
      </c>
      <c r="E24" s="4">
        <v>4342</v>
      </c>
      <c r="F24" s="9">
        <v>868.4</v>
      </c>
      <c r="G24" s="4">
        <v>856</v>
      </c>
      <c r="H24" s="9">
        <v>428</v>
      </c>
      <c r="I24" s="45">
        <f t="shared" si="0"/>
        <v>1494.25</v>
      </c>
    </row>
    <row r="25" spans="1:9" s="3" customFormat="1" ht="15" customHeight="1">
      <c r="A25" s="44" t="s">
        <v>41</v>
      </c>
      <c r="B25" s="4">
        <v>2007</v>
      </c>
      <c r="C25" s="4">
        <v>4511</v>
      </c>
      <c r="D25" s="9">
        <v>225.55</v>
      </c>
      <c r="E25" s="4">
        <v>4154</v>
      </c>
      <c r="F25" s="9">
        <v>830.8</v>
      </c>
      <c r="G25" s="4">
        <v>913</v>
      </c>
      <c r="H25" s="9">
        <v>456.5</v>
      </c>
      <c r="I25" s="45">
        <f t="shared" si="0"/>
        <v>1512.85</v>
      </c>
    </row>
    <row r="26" spans="1:9" s="3" customFormat="1" ht="15" customHeight="1">
      <c r="A26" s="44" t="s">
        <v>42</v>
      </c>
      <c r="B26" s="4">
        <v>2007</v>
      </c>
      <c r="C26" s="4">
        <v>6884</v>
      </c>
      <c r="D26" s="9">
        <v>344.2</v>
      </c>
      <c r="E26" s="4">
        <v>5248</v>
      </c>
      <c r="F26" s="9">
        <v>1049.5999999999999</v>
      </c>
      <c r="G26" s="4">
        <v>1379</v>
      </c>
      <c r="H26" s="9">
        <v>689.5</v>
      </c>
      <c r="I26" s="45">
        <f t="shared" si="0"/>
        <v>2083.3000000000002</v>
      </c>
    </row>
    <row r="27" spans="1:9" s="3" customFormat="1" ht="15" customHeight="1">
      <c r="A27" s="44" t="s">
        <v>43</v>
      </c>
      <c r="B27" s="4">
        <v>2007</v>
      </c>
      <c r="C27" s="4">
        <v>7154</v>
      </c>
      <c r="D27" s="9">
        <v>357.7</v>
      </c>
      <c r="E27" s="4">
        <v>6143</v>
      </c>
      <c r="F27" s="9">
        <v>1228.5999999999999</v>
      </c>
      <c r="G27" s="4">
        <v>1740</v>
      </c>
      <c r="H27" s="9">
        <v>870</v>
      </c>
      <c r="I27" s="45">
        <f t="shared" si="0"/>
        <v>2456.3000000000002</v>
      </c>
    </row>
    <row r="28" spans="1:9" s="3" customFormat="1" ht="15" customHeight="1">
      <c r="A28" s="44" t="s">
        <v>32</v>
      </c>
      <c r="B28" s="4">
        <v>2008</v>
      </c>
      <c r="C28" s="4">
        <v>2519</v>
      </c>
      <c r="D28" s="9">
        <v>125.95</v>
      </c>
      <c r="E28" s="4">
        <v>2866</v>
      </c>
      <c r="F28" s="9">
        <v>573.20000000000005</v>
      </c>
      <c r="G28" s="4">
        <v>482</v>
      </c>
      <c r="H28" s="9">
        <v>241</v>
      </c>
      <c r="I28" s="45">
        <f t="shared" si="0"/>
        <v>940.15000000000009</v>
      </c>
    </row>
    <row r="29" spans="1:9" s="3" customFormat="1" ht="15" customHeight="1">
      <c r="A29" s="50" t="s">
        <v>33</v>
      </c>
      <c r="B29" s="51">
        <v>2008</v>
      </c>
      <c r="C29" s="51">
        <v>3442</v>
      </c>
      <c r="D29" s="52">
        <v>172.1</v>
      </c>
      <c r="E29" s="51">
        <v>3917</v>
      </c>
      <c r="F29" s="52">
        <v>783.4</v>
      </c>
      <c r="G29" s="51">
        <v>638</v>
      </c>
      <c r="H29" s="52">
        <v>319</v>
      </c>
      <c r="I29" s="53">
        <f t="shared" si="0"/>
        <v>1274.5</v>
      </c>
    </row>
    <row r="30" spans="1:9">
      <c r="I30" s="42"/>
    </row>
  </sheetData>
  <mergeCells count="1">
    <mergeCell ref="A1:I1"/>
  </mergeCells>
  <pageMargins left="0.78740157499999996" right="0.78740157499999996" top="0.984251969" bottom="0.984251969" header="0.4921259845" footer="0.4921259845"/>
  <pageSetup paperSize="9" orientation="landscape"/>
  <headerFooter alignWithMargins="0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 enableFormatConditionsCalculation="0">
    <pageSetUpPr fitToPage="1"/>
  </sheetPr>
  <dimension ref="A1:I31"/>
  <sheetViews>
    <sheetView topLeftCell="A12" zoomScale="115" zoomScaleNormal="115" zoomScalePageLayoutView="115" workbookViewId="0">
      <selection activeCell="G34" sqref="G34"/>
    </sheetView>
  </sheetViews>
  <sheetFormatPr baseColWidth="10" defaultRowHeight="12" x14ac:dyDescent="0"/>
  <cols>
    <col min="1" max="1" width="15.1640625" customWidth="1"/>
    <col min="3" max="3" width="14.1640625" style="2" customWidth="1"/>
    <col min="4" max="4" width="10.83203125" style="2"/>
    <col min="5" max="5" width="15.6640625" style="2" customWidth="1"/>
    <col min="6" max="6" width="12.6640625" style="2" customWidth="1"/>
    <col min="7" max="7" width="20" style="2" bestFit="1" customWidth="1"/>
    <col min="8" max="8" width="17" style="2" customWidth="1"/>
  </cols>
  <sheetData>
    <row r="1" spans="1:9" ht="31.5" customHeight="1">
      <c r="A1" s="54" t="s">
        <v>9</v>
      </c>
      <c r="B1" s="55"/>
      <c r="C1" s="55"/>
      <c r="D1" s="55"/>
      <c r="E1" s="55"/>
      <c r="F1" s="55"/>
      <c r="G1" s="55"/>
      <c r="H1" s="55"/>
      <c r="I1" s="55"/>
    </row>
    <row r="3" spans="1:9" s="1" customFormat="1" ht="27" customHeight="1">
      <c r="A3" s="5" t="s">
        <v>7</v>
      </c>
      <c r="B3" s="6" t="s">
        <v>8</v>
      </c>
      <c r="C3" s="6" t="s">
        <v>0</v>
      </c>
      <c r="D3" s="7" t="s">
        <v>1</v>
      </c>
      <c r="E3" s="6" t="s">
        <v>2</v>
      </c>
      <c r="F3" s="7" t="s">
        <v>3</v>
      </c>
      <c r="G3" s="6" t="s">
        <v>4</v>
      </c>
      <c r="H3" s="7" t="s">
        <v>5</v>
      </c>
      <c r="I3" s="8" t="s">
        <v>6</v>
      </c>
    </row>
    <row r="4" spans="1:9" s="3" customFormat="1" ht="15" hidden="1" customHeight="1">
      <c r="A4" s="29" t="s">
        <v>32</v>
      </c>
      <c r="B4" s="4">
        <v>2006</v>
      </c>
      <c r="C4" s="4">
        <v>2175</v>
      </c>
      <c r="D4" s="9">
        <v>108.75</v>
      </c>
      <c r="E4" s="4">
        <v>2349</v>
      </c>
      <c r="F4" s="9">
        <v>469.8</v>
      </c>
      <c r="G4" s="4">
        <v>277</v>
      </c>
      <c r="H4" s="9">
        <v>138.5</v>
      </c>
      <c r="I4" s="10">
        <f>D4+F4+H4</f>
        <v>717.05</v>
      </c>
    </row>
    <row r="5" spans="1:9" s="3" customFormat="1" ht="15" customHeight="1">
      <c r="A5" s="29" t="s">
        <v>33</v>
      </c>
      <c r="B5" s="4">
        <v>2006</v>
      </c>
      <c r="C5" s="4">
        <v>3008</v>
      </c>
      <c r="D5" s="9">
        <v>150.4</v>
      </c>
      <c r="E5" s="4">
        <v>3276</v>
      </c>
      <c r="F5" s="9">
        <v>655.20000000000005</v>
      </c>
      <c r="G5" s="4">
        <v>405</v>
      </c>
      <c r="H5" s="9">
        <v>202.5</v>
      </c>
      <c r="I5" s="10">
        <f t="shared" ref="I5:I29" si="0">D5+F5+H5</f>
        <v>1008.1</v>
      </c>
    </row>
    <row r="6" spans="1:9" s="3" customFormat="1" ht="15" customHeight="1">
      <c r="A6" s="29" t="s">
        <v>34</v>
      </c>
      <c r="B6" s="4">
        <v>2006</v>
      </c>
      <c r="C6" s="4">
        <v>3049</v>
      </c>
      <c r="D6" s="9">
        <v>152.44999999999999</v>
      </c>
      <c r="E6" s="4">
        <v>3754</v>
      </c>
      <c r="F6" s="9">
        <v>750.8</v>
      </c>
      <c r="G6" s="4">
        <v>464</v>
      </c>
      <c r="H6" s="9">
        <v>232</v>
      </c>
      <c r="I6" s="10">
        <f t="shared" si="0"/>
        <v>1135.25</v>
      </c>
    </row>
    <row r="7" spans="1:9" s="3" customFormat="1" ht="15" customHeight="1">
      <c r="A7" s="29" t="s">
        <v>35</v>
      </c>
      <c r="B7" s="4">
        <v>2006</v>
      </c>
      <c r="C7" s="4">
        <v>3344</v>
      </c>
      <c r="D7" s="9">
        <v>167.2</v>
      </c>
      <c r="E7" s="4">
        <v>3825</v>
      </c>
      <c r="F7" s="9">
        <v>765</v>
      </c>
      <c r="G7" s="4">
        <v>425</v>
      </c>
      <c r="H7" s="9">
        <v>212.5</v>
      </c>
      <c r="I7" s="10">
        <f t="shared" si="0"/>
        <v>1144.7</v>
      </c>
    </row>
    <row r="8" spans="1:9" s="3" customFormat="1" ht="15" customHeight="1">
      <c r="A8" s="29" t="s">
        <v>36</v>
      </c>
      <c r="B8" s="4">
        <v>2006</v>
      </c>
      <c r="C8" s="4">
        <v>3858</v>
      </c>
      <c r="D8" s="9">
        <v>192.9</v>
      </c>
      <c r="E8" s="4">
        <v>4237</v>
      </c>
      <c r="F8" s="9">
        <v>847.4</v>
      </c>
      <c r="G8" s="4">
        <v>572</v>
      </c>
      <c r="H8" s="9">
        <v>286</v>
      </c>
      <c r="I8" s="10">
        <f t="shared" si="0"/>
        <v>1326.3</v>
      </c>
    </row>
    <row r="9" spans="1:9" s="3" customFormat="1" ht="15" customHeight="1">
      <c r="A9" s="29" t="s">
        <v>37</v>
      </c>
      <c r="B9" s="4">
        <v>2006</v>
      </c>
      <c r="C9" s="4">
        <v>3856</v>
      </c>
      <c r="D9" s="9">
        <v>192.8</v>
      </c>
      <c r="E9" s="4">
        <v>4621</v>
      </c>
      <c r="F9" s="9">
        <v>924.2</v>
      </c>
      <c r="G9" s="4">
        <v>585</v>
      </c>
      <c r="H9" s="9">
        <v>292.5</v>
      </c>
      <c r="I9" s="10">
        <f t="shared" si="0"/>
        <v>1409.5</v>
      </c>
    </row>
    <row r="10" spans="1:9" s="3" customFormat="1" ht="15" customHeight="1">
      <c r="A10" s="29" t="s">
        <v>38</v>
      </c>
      <c r="B10" s="4">
        <v>2006</v>
      </c>
      <c r="C10" s="4">
        <v>3901</v>
      </c>
      <c r="D10" s="9">
        <v>195.05</v>
      </c>
      <c r="E10" s="4">
        <v>4122</v>
      </c>
      <c r="F10" s="9">
        <v>824.4</v>
      </c>
      <c r="G10" s="4">
        <v>642</v>
      </c>
      <c r="H10" s="9">
        <v>321</v>
      </c>
      <c r="I10" s="10">
        <f t="shared" si="0"/>
        <v>1340.45</v>
      </c>
    </row>
    <row r="11" spans="1:9" s="3" customFormat="1" ht="15" hidden="1" customHeight="1">
      <c r="A11" s="29" t="s">
        <v>39</v>
      </c>
      <c r="B11" s="4">
        <v>2006</v>
      </c>
      <c r="C11" s="4">
        <v>1543</v>
      </c>
      <c r="D11" s="9">
        <v>77.150000000000006</v>
      </c>
      <c r="E11" s="4">
        <v>664</v>
      </c>
      <c r="F11" s="9">
        <v>132.80000000000001</v>
      </c>
      <c r="G11" s="4">
        <v>154</v>
      </c>
      <c r="H11" s="9">
        <v>77</v>
      </c>
      <c r="I11" s="10">
        <f t="shared" si="0"/>
        <v>286.95000000000005</v>
      </c>
    </row>
    <row r="12" spans="1:9" s="3" customFormat="1" ht="15" customHeight="1">
      <c r="A12" s="29" t="s">
        <v>40</v>
      </c>
      <c r="B12" s="4">
        <v>2006</v>
      </c>
      <c r="C12" s="4">
        <v>3742</v>
      </c>
      <c r="D12" s="9">
        <v>187.1</v>
      </c>
      <c r="E12" s="4">
        <v>4020</v>
      </c>
      <c r="F12" s="9">
        <v>804</v>
      </c>
      <c r="G12" s="4">
        <v>612</v>
      </c>
      <c r="H12" s="9">
        <v>306</v>
      </c>
      <c r="I12" s="10">
        <f t="shared" si="0"/>
        <v>1297.0999999999999</v>
      </c>
    </row>
    <row r="13" spans="1:9" s="3" customFormat="1" ht="15" customHeight="1">
      <c r="A13" s="29" t="s">
        <v>41</v>
      </c>
      <c r="B13" s="4">
        <v>2006</v>
      </c>
      <c r="C13" s="4">
        <v>4095</v>
      </c>
      <c r="D13" s="9">
        <v>204.75</v>
      </c>
      <c r="E13" s="4">
        <v>3829</v>
      </c>
      <c r="F13" s="9">
        <v>765.8</v>
      </c>
      <c r="G13" s="4">
        <v>627</v>
      </c>
      <c r="H13" s="9">
        <v>313.5</v>
      </c>
      <c r="I13" s="10">
        <f t="shared" si="0"/>
        <v>1284.05</v>
      </c>
    </row>
    <row r="14" spans="1:9" s="3" customFormat="1" ht="15" customHeight="1">
      <c r="A14" s="29" t="s">
        <v>42</v>
      </c>
      <c r="B14" s="4">
        <v>2006</v>
      </c>
      <c r="C14" s="4">
        <v>6225</v>
      </c>
      <c r="D14" s="9">
        <v>311.25</v>
      </c>
      <c r="E14" s="4">
        <v>4816</v>
      </c>
      <c r="F14" s="9">
        <v>963.2</v>
      </c>
      <c r="G14" s="4">
        <v>1055</v>
      </c>
      <c r="H14" s="9">
        <v>527.5</v>
      </c>
      <c r="I14" s="10">
        <f t="shared" si="0"/>
        <v>1801.95</v>
      </c>
    </row>
    <row r="15" spans="1:9" s="3" customFormat="1" ht="15" customHeight="1">
      <c r="A15" s="29" t="s">
        <v>43</v>
      </c>
      <c r="B15" s="4">
        <v>2006</v>
      </c>
      <c r="C15" s="4">
        <v>6514</v>
      </c>
      <c r="D15" s="9">
        <v>325.7</v>
      </c>
      <c r="E15" s="4">
        <v>5855</v>
      </c>
      <c r="F15" s="9">
        <v>1171</v>
      </c>
      <c r="G15" s="4">
        <v>1221</v>
      </c>
      <c r="H15" s="9">
        <v>610.5</v>
      </c>
      <c r="I15" s="10">
        <f t="shared" si="0"/>
        <v>2107.1999999999998</v>
      </c>
    </row>
    <row r="16" spans="1:9" s="3" customFormat="1" ht="15" hidden="1" customHeight="1">
      <c r="A16" s="29" t="s">
        <v>32</v>
      </c>
      <c r="B16" s="4">
        <v>2007</v>
      </c>
      <c r="C16" s="4">
        <v>2310</v>
      </c>
      <c r="D16" s="9">
        <v>115.5</v>
      </c>
      <c r="E16" s="4">
        <v>2528</v>
      </c>
      <c r="F16" s="9">
        <v>505.6</v>
      </c>
      <c r="G16" s="4">
        <v>305</v>
      </c>
      <c r="H16" s="9">
        <v>152.5</v>
      </c>
      <c r="I16" s="10">
        <f t="shared" si="0"/>
        <v>773.6</v>
      </c>
    </row>
    <row r="17" spans="1:9" s="3" customFormat="1" ht="15" customHeight="1">
      <c r="A17" s="29" t="s">
        <v>33</v>
      </c>
      <c r="B17" s="4">
        <v>2007</v>
      </c>
      <c r="C17" s="4">
        <v>3145</v>
      </c>
      <c r="D17" s="9">
        <v>157.25</v>
      </c>
      <c r="E17" s="4">
        <v>3740</v>
      </c>
      <c r="F17" s="9">
        <v>748</v>
      </c>
      <c r="G17" s="4">
        <v>528</v>
      </c>
      <c r="H17" s="9">
        <v>264</v>
      </c>
      <c r="I17" s="10">
        <f t="shared" si="0"/>
        <v>1169.25</v>
      </c>
    </row>
    <row r="18" spans="1:9" s="3" customFormat="1" ht="15" customHeight="1">
      <c r="A18" s="29" t="s">
        <v>34</v>
      </c>
      <c r="B18" s="4">
        <v>2007</v>
      </c>
      <c r="C18" s="4">
        <v>3358</v>
      </c>
      <c r="D18" s="9">
        <v>167.9</v>
      </c>
      <c r="E18" s="4">
        <v>4151</v>
      </c>
      <c r="F18" s="9">
        <v>830.2</v>
      </c>
      <c r="G18" s="4">
        <v>682</v>
      </c>
      <c r="H18" s="9">
        <v>341</v>
      </c>
      <c r="I18" s="10">
        <f t="shared" si="0"/>
        <v>1339.1</v>
      </c>
    </row>
    <row r="19" spans="1:9" s="3" customFormat="1" ht="15" customHeight="1">
      <c r="A19" s="29" t="s">
        <v>35</v>
      </c>
      <c r="B19" s="4">
        <v>2007</v>
      </c>
      <c r="C19" s="4">
        <v>3647</v>
      </c>
      <c r="D19" s="9">
        <v>182.35</v>
      </c>
      <c r="E19" s="4">
        <v>4329</v>
      </c>
      <c r="F19" s="9">
        <v>865.8</v>
      </c>
      <c r="G19" s="4">
        <v>654</v>
      </c>
      <c r="H19" s="9">
        <v>327</v>
      </c>
      <c r="I19" s="10">
        <f t="shared" si="0"/>
        <v>1375.1499999999999</v>
      </c>
    </row>
    <row r="20" spans="1:9" s="3" customFormat="1" ht="15" customHeight="1">
      <c r="A20" s="29" t="s">
        <v>36</v>
      </c>
      <c r="B20" s="4">
        <v>2007</v>
      </c>
      <c r="C20" s="4">
        <v>4350</v>
      </c>
      <c r="D20" s="9">
        <v>217.5</v>
      </c>
      <c r="E20" s="4">
        <v>4492</v>
      </c>
      <c r="F20" s="9">
        <v>898.4</v>
      </c>
      <c r="G20" s="4">
        <v>726</v>
      </c>
      <c r="H20" s="9">
        <v>363</v>
      </c>
      <c r="I20" s="10">
        <f t="shared" si="0"/>
        <v>1478.9</v>
      </c>
    </row>
    <row r="21" spans="1:9" s="3" customFormat="1" ht="15" customHeight="1">
      <c r="A21" s="29" t="s">
        <v>37</v>
      </c>
      <c r="B21" s="4">
        <v>2007</v>
      </c>
      <c r="C21" s="4">
        <v>4224</v>
      </c>
      <c r="D21" s="9">
        <v>211.2</v>
      </c>
      <c r="E21" s="4">
        <v>5614</v>
      </c>
      <c r="F21" s="9">
        <v>1122.8</v>
      </c>
      <c r="G21" s="4">
        <v>755</v>
      </c>
      <c r="H21" s="9">
        <v>377.5</v>
      </c>
      <c r="I21" s="10">
        <f t="shared" si="0"/>
        <v>1711.5</v>
      </c>
    </row>
    <row r="22" spans="1:9" s="3" customFormat="1" ht="15" customHeight="1">
      <c r="A22" s="29" t="s">
        <v>38</v>
      </c>
      <c r="B22" s="4">
        <v>2007</v>
      </c>
      <c r="C22" s="4">
        <v>4096</v>
      </c>
      <c r="D22" s="9">
        <v>204.8</v>
      </c>
      <c r="E22" s="4">
        <v>4568</v>
      </c>
      <c r="F22" s="9">
        <v>913.6</v>
      </c>
      <c r="G22" s="4">
        <v>788</v>
      </c>
      <c r="H22" s="9">
        <v>394</v>
      </c>
      <c r="I22" s="10">
        <f t="shared" si="0"/>
        <v>1512.4</v>
      </c>
    </row>
    <row r="23" spans="1:9" s="3" customFormat="1" ht="15" hidden="1" customHeight="1">
      <c r="A23" s="29" t="s">
        <v>39</v>
      </c>
      <c r="B23" s="4">
        <v>2007</v>
      </c>
      <c r="C23" s="4">
        <v>5134</v>
      </c>
      <c r="D23" s="9">
        <v>256.7</v>
      </c>
      <c r="E23" s="4">
        <v>706</v>
      </c>
      <c r="F23" s="9">
        <v>141.19999999999999</v>
      </c>
      <c r="G23" s="4">
        <v>299</v>
      </c>
      <c r="H23" s="9">
        <v>149.5</v>
      </c>
      <c r="I23" s="10">
        <f t="shared" si="0"/>
        <v>547.4</v>
      </c>
    </row>
    <row r="24" spans="1:9" s="3" customFormat="1" ht="15" customHeight="1">
      <c r="A24" s="29" t="s">
        <v>40</v>
      </c>
      <c r="B24" s="4">
        <v>2007</v>
      </c>
      <c r="C24" s="4">
        <v>3957</v>
      </c>
      <c r="D24" s="9">
        <v>197.85</v>
      </c>
      <c r="E24" s="4">
        <v>4342</v>
      </c>
      <c r="F24" s="9">
        <v>868.4</v>
      </c>
      <c r="G24" s="4">
        <v>856</v>
      </c>
      <c r="H24" s="9">
        <v>428</v>
      </c>
      <c r="I24" s="10">
        <f t="shared" si="0"/>
        <v>1494.25</v>
      </c>
    </row>
    <row r="25" spans="1:9" s="3" customFormat="1" ht="15" customHeight="1">
      <c r="A25" s="29" t="s">
        <v>41</v>
      </c>
      <c r="B25" s="4">
        <v>2007</v>
      </c>
      <c r="C25" s="4">
        <v>4511</v>
      </c>
      <c r="D25" s="9">
        <v>225.55</v>
      </c>
      <c r="E25" s="4">
        <v>4154</v>
      </c>
      <c r="F25" s="9">
        <v>830.8</v>
      </c>
      <c r="G25" s="4">
        <v>913</v>
      </c>
      <c r="H25" s="9">
        <v>456.5</v>
      </c>
      <c r="I25" s="10">
        <f t="shared" si="0"/>
        <v>1512.85</v>
      </c>
    </row>
    <row r="26" spans="1:9" s="3" customFormat="1" ht="15" customHeight="1">
      <c r="A26" s="29" t="s">
        <v>42</v>
      </c>
      <c r="B26" s="4">
        <v>2007</v>
      </c>
      <c r="C26" s="4">
        <v>6884</v>
      </c>
      <c r="D26" s="9">
        <v>344.2</v>
      </c>
      <c r="E26" s="4">
        <v>5248</v>
      </c>
      <c r="F26" s="9">
        <v>1049.5999999999999</v>
      </c>
      <c r="G26" s="4">
        <v>1379</v>
      </c>
      <c r="H26" s="9">
        <v>689.5</v>
      </c>
      <c r="I26" s="10">
        <f t="shared" si="0"/>
        <v>2083.3000000000002</v>
      </c>
    </row>
    <row r="27" spans="1:9" s="3" customFormat="1" ht="15" customHeight="1">
      <c r="A27" s="29" t="s">
        <v>43</v>
      </c>
      <c r="B27" s="4">
        <v>2007</v>
      </c>
      <c r="C27" s="4">
        <v>7154</v>
      </c>
      <c r="D27" s="9">
        <v>357.7</v>
      </c>
      <c r="E27" s="4">
        <v>6143</v>
      </c>
      <c r="F27" s="9">
        <v>1228.5999999999999</v>
      </c>
      <c r="G27" s="4">
        <v>1740</v>
      </c>
      <c r="H27" s="9">
        <v>870</v>
      </c>
      <c r="I27" s="10">
        <f t="shared" si="0"/>
        <v>2456.3000000000002</v>
      </c>
    </row>
    <row r="28" spans="1:9" s="3" customFormat="1" ht="15" hidden="1" customHeight="1">
      <c r="A28" s="29" t="s">
        <v>32</v>
      </c>
      <c r="B28" s="4">
        <v>2008</v>
      </c>
      <c r="C28" s="4">
        <v>2519</v>
      </c>
      <c r="D28" s="9">
        <v>125.95</v>
      </c>
      <c r="E28" s="4">
        <v>2866</v>
      </c>
      <c r="F28" s="9">
        <v>573.20000000000005</v>
      </c>
      <c r="G28" s="4">
        <v>482</v>
      </c>
      <c r="H28" s="9">
        <v>241</v>
      </c>
      <c r="I28" s="10">
        <f t="shared" si="0"/>
        <v>940.15000000000009</v>
      </c>
    </row>
    <row r="29" spans="1:9" s="3" customFormat="1" ht="15" customHeight="1">
      <c r="A29" s="29" t="s">
        <v>33</v>
      </c>
      <c r="B29" s="4">
        <v>2008</v>
      </c>
      <c r="C29" s="4">
        <v>3442</v>
      </c>
      <c r="D29" s="9">
        <v>172.1</v>
      </c>
      <c r="E29" s="4">
        <v>3917</v>
      </c>
      <c r="F29" s="9">
        <v>783.4</v>
      </c>
      <c r="G29" s="4">
        <v>638</v>
      </c>
      <c r="H29" s="9">
        <v>319</v>
      </c>
      <c r="I29" s="10">
        <f t="shared" si="0"/>
        <v>1274.5</v>
      </c>
    </row>
    <row r="31" spans="1:9">
      <c r="G31" s="2" t="s">
        <v>49</v>
      </c>
      <c r="I31" s="32">
        <f>SUBTOTAL(3,I5:I29)</f>
        <v>21</v>
      </c>
    </row>
  </sheetData>
  <autoFilter ref="A3:I29">
    <filterColumn colId="8">
      <customFilters>
        <customFilter operator="greaterThan" val="1000"/>
      </customFilters>
    </filterColumn>
  </autoFilter>
  <mergeCells count="1">
    <mergeCell ref="A1:I1"/>
  </mergeCells>
  <pageMargins left="0.78740157499999996" right="0.78740157499999996" top="0.984251969" bottom="0.984251969" header="0.4921259845" footer="0.4921259845"/>
  <pageSetup paperSize="9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 enableFormatConditionsCalculation="0">
    <pageSetUpPr fitToPage="1"/>
  </sheetPr>
  <dimension ref="A1:I31"/>
  <sheetViews>
    <sheetView zoomScale="85" workbookViewId="0">
      <pane ySplit="3" topLeftCell="A4" activePane="bottomLeft" state="frozen"/>
      <selection pane="bottomLeft" activeCell="E38" sqref="E38"/>
    </sheetView>
  </sheetViews>
  <sheetFormatPr baseColWidth="10" defaultRowHeight="12" x14ac:dyDescent="0"/>
  <cols>
    <col min="1" max="1" width="15.1640625" customWidth="1"/>
    <col min="3" max="3" width="14.1640625" style="2" customWidth="1"/>
    <col min="4" max="4" width="10.83203125" style="2"/>
    <col min="5" max="5" width="15.6640625" style="2" customWidth="1"/>
    <col min="6" max="6" width="12.6640625" style="2" customWidth="1"/>
    <col min="7" max="7" width="20" style="2" bestFit="1" customWidth="1"/>
    <col min="8" max="8" width="17" style="2" customWidth="1"/>
  </cols>
  <sheetData>
    <row r="1" spans="1:9" ht="31.5" customHeight="1">
      <c r="A1" s="54" t="s">
        <v>9</v>
      </c>
      <c r="B1" s="55"/>
      <c r="C1" s="55"/>
      <c r="D1" s="55"/>
      <c r="E1" s="55"/>
      <c r="F1" s="55"/>
      <c r="G1" s="55"/>
      <c r="H1" s="55"/>
      <c r="I1" s="55"/>
    </row>
    <row r="3" spans="1:9" s="1" customFormat="1" ht="27" customHeight="1">
      <c r="A3" s="5" t="s">
        <v>7</v>
      </c>
      <c r="B3" s="6" t="s">
        <v>8</v>
      </c>
      <c r="C3" s="6" t="s">
        <v>0</v>
      </c>
      <c r="D3" s="7" t="s">
        <v>1</v>
      </c>
      <c r="E3" s="6" t="s">
        <v>2</v>
      </c>
      <c r="F3" s="7" t="s">
        <v>3</v>
      </c>
      <c r="G3" s="6" t="s">
        <v>4</v>
      </c>
      <c r="H3" s="7" t="s">
        <v>5</v>
      </c>
      <c r="I3" s="8" t="s">
        <v>6</v>
      </c>
    </row>
    <row r="4" spans="1:9" s="3" customFormat="1" ht="15" hidden="1" customHeight="1">
      <c r="A4" s="29" t="s">
        <v>32</v>
      </c>
      <c r="B4" s="4">
        <v>2006</v>
      </c>
      <c r="C4" s="4">
        <v>2175</v>
      </c>
      <c r="D4" s="9">
        <v>108.75</v>
      </c>
      <c r="E4" s="4">
        <v>2349</v>
      </c>
      <c r="F4" s="9">
        <v>469.8</v>
      </c>
      <c r="G4" s="4">
        <v>277</v>
      </c>
      <c r="H4" s="9">
        <v>138.5</v>
      </c>
      <c r="I4" s="10">
        <f>D4+F4+H4</f>
        <v>717.05</v>
      </c>
    </row>
    <row r="5" spans="1:9" s="3" customFormat="1" ht="15" customHeight="1">
      <c r="A5" s="29" t="s">
        <v>33</v>
      </c>
      <c r="B5" s="4">
        <v>2006</v>
      </c>
      <c r="C5" s="4">
        <v>3008</v>
      </c>
      <c r="D5" s="9">
        <v>150.4</v>
      </c>
      <c r="E5" s="4">
        <v>3276</v>
      </c>
      <c r="F5" s="9">
        <v>655.20000000000005</v>
      </c>
      <c r="G5" s="4">
        <v>405</v>
      </c>
      <c r="H5" s="9">
        <v>202.5</v>
      </c>
      <c r="I5" s="10">
        <f t="shared" ref="I5:I29" si="0">D5+F5+H5</f>
        <v>1008.1</v>
      </c>
    </row>
    <row r="6" spans="1:9" s="3" customFormat="1" ht="15" customHeight="1">
      <c r="A6" s="29" t="s">
        <v>34</v>
      </c>
      <c r="B6" s="4">
        <v>2006</v>
      </c>
      <c r="C6" s="4">
        <v>3049</v>
      </c>
      <c r="D6" s="9">
        <v>152.44999999999999</v>
      </c>
      <c r="E6" s="4">
        <v>3754</v>
      </c>
      <c r="F6" s="9">
        <v>750.8</v>
      </c>
      <c r="G6" s="4">
        <v>464</v>
      </c>
      <c r="H6" s="9">
        <v>232</v>
      </c>
      <c r="I6" s="10">
        <f t="shared" si="0"/>
        <v>1135.25</v>
      </c>
    </row>
    <row r="7" spans="1:9" s="3" customFormat="1" ht="15" customHeight="1">
      <c r="A7" s="29" t="s">
        <v>35</v>
      </c>
      <c r="B7" s="4">
        <v>2006</v>
      </c>
      <c r="C7" s="4">
        <v>3344</v>
      </c>
      <c r="D7" s="9">
        <v>167.2</v>
      </c>
      <c r="E7" s="4">
        <v>3825</v>
      </c>
      <c r="F7" s="9">
        <v>765</v>
      </c>
      <c r="G7" s="4">
        <v>425</v>
      </c>
      <c r="H7" s="9">
        <v>212.5</v>
      </c>
      <c r="I7" s="10">
        <f t="shared" si="0"/>
        <v>1144.7</v>
      </c>
    </row>
    <row r="8" spans="1:9" s="3" customFormat="1" ht="15" customHeight="1">
      <c r="A8" s="29" t="s">
        <v>36</v>
      </c>
      <c r="B8" s="4">
        <v>2006</v>
      </c>
      <c r="C8" s="4">
        <v>3858</v>
      </c>
      <c r="D8" s="9">
        <v>192.9</v>
      </c>
      <c r="E8" s="4">
        <v>4237</v>
      </c>
      <c r="F8" s="9">
        <v>847.4</v>
      </c>
      <c r="G8" s="4">
        <v>572</v>
      </c>
      <c r="H8" s="9">
        <v>286</v>
      </c>
      <c r="I8" s="10">
        <f t="shared" si="0"/>
        <v>1326.3</v>
      </c>
    </row>
    <row r="9" spans="1:9" s="3" customFormat="1" ht="15" customHeight="1">
      <c r="A9" s="29" t="s">
        <v>37</v>
      </c>
      <c r="B9" s="4">
        <v>2006</v>
      </c>
      <c r="C9" s="4">
        <v>3856</v>
      </c>
      <c r="D9" s="9">
        <v>192.8</v>
      </c>
      <c r="E9" s="4">
        <v>4621</v>
      </c>
      <c r="F9" s="9">
        <v>924.2</v>
      </c>
      <c r="G9" s="4">
        <v>585</v>
      </c>
      <c r="H9" s="9">
        <v>292.5</v>
      </c>
      <c r="I9" s="10">
        <f t="shared" si="0"/>
        <v>1409.5</v>
      </c>
    </row>
    <row r="10" spans="1:9" s="3" customFormat="1" ht="15" customHeight="1">
      <c r="A10" s="29" t="s">
        <v>38</v>
      </c>
      <c r="B10" s="4">
        <v>2006</v>
      </c>
      <c r="C10" s="4">
        <v>3901</v>
      </c>
      <c r="D10" s="9">
        <v>195.05</v>
      </c>
      <c r="E10" s="4">
        <v>4122</v>
      </c>
      <c r="F10" s="9">
        <v>824.4</v>
      </c>
      <c r="G10" s="4">
        <v>642</v>
      </c>
      <c r="H10" s="9">
        <v>321</v>
      </c>
      <c r="I10" s="10">
        <f t="shared" si="0"/>
        <v>1340.45</v>
      </c>
    </row>
    <row r="11" spans="1:9" s="3" customFormat="1" ht="15" hidden="1" customHeight="1">
      <c r="A11" s="29" t="s">
        <v>39</v>
      </c>
      <c r="B11" s="4">
        <v>2006</v>
      </c>
      <c r="C11" s="4">
        <v>1543</v>
      </c>
      <c r="D11" s="9">
        <v>77.150000000000006</v>
      </c>
      <c r="E11" s="4">
        <v>664</v>
      </c>
      <c r="F11" s="9">
        <v>132.80000000000001</v>
      </c>
      <c r="G11" s="4">
        <v>154</v>
      </c>
      <c r="H11" s="9">
        <v>77</v>
      </c>
      <c r="I11" s="10">
        <f t="shared" si="0"/>
        <v>286.95000000000005</v>
      </c>
    </row>
    <row r="12" spans="1:9" s="3" customFormat="1" ht="15" customHeight="1">
      <c r="A12" s="29" t="s">
        <v>40</v>
      </c>
      <c r="B12" s="4">
        <v>2006</v>
      </c>
      <c r="C12" s="4">
        <v>3742</v>
      </c>
      <c r="D12" s="9">
        <v>187.1</v>
      </c>
      <c r="E12" s="4">
        <v>4020</v>
      </c>
      <c r="F12" s="9">
        <v>804</v>
      </c>
      <c r="G12" s="4">
        <v>612</v>
      </c>
      <c r="H12" s="9">
        <v>306</v>
      </c>
      <c r="I12" s="10">
        <f t="shared" si="0"/>
        <v>1297.0999999999999</v>
      </c>
    </row>
    <row r="13" spans="1:9" s="3" customFormat="1" ht="15" customHeight="1">
      <c r="A13" s="29" t="s">
        <v>41</v>
      </c>
      <c r="B13" s="4">
        <v>2006</v>
      </c>
      <c r="C13" s="4">
        <v>4095</v>
      </c>
      <c r="D13" s="9">
        <v>204.75</v>
      </c>
      <c r="E13" s="4">
        <v>3829</v>
      </c>
      <c r="F13" s="9">
        <v>765.8</v>
      </c>
      <c r="G13" s="4">
        <v>627</v>
      </c>
      <c r="H13" s="9">
        <v>313.5</v>
      </c>
      <c r="I13" s="10">
        <f t="shared" si="0"/>
        <v>1284.05</v>
      </c>
    </row>
    <row r="14" spans="1:9" s="3" customFormat="1" ht="15" customHeight="1">
      <c r="A14" s="29" t="s">
        <v>42</v>
      </c>
      <c r="B14" s="4">
        <v>2006</v>
      </c>
      <c r="C14" s="4">
        <v>6225</v>
      </c>
      <c r="D14" s="9">
        <v>311.25</v>
      </c>
      <c r="E14" s="4">
        <v>4816</v>
      </c>
      <c r="F14" s="9">
        <v>963.2</v>
      </c>
      <c r="G14" s="4">
        <v>1055</v>
      </c>
      <c r="H14" s="9">
        <v>527.5</v>
      </c>
      <c r="I14" s="10">
        <f t="shared" si="0"/>
        <v>1801.95</v>
      </c>
    </row>
    <row r="15" spans="1:9" s="3" customFormat="1" ht="15" customHeight="1">
      <c r="A15" s="29" t="s">
        <v>43</v>
      </c>
      <c r="B15" s="4">
        <v>2006</v>
      </c>
      <c r="C15" s="4">
        <v>6514</v>
      </c>
      <c r="D15" s="9">
        <v>325.7</v>
      </c>
      <c r="E15" s="4">
        <v>5855</v>
      </c>
      <c r="F15" s="9">
        <v>1171</v>
      </c>
      <c r="G15" s="4">
        <v>1221</v>
      </c>
      <c r="H15" s="9">
        <v>610.5</v>
      </c>
      <c r="I15" s="10">
        <f t="shared" si="0"/>
        <v>2107.1999999999998</v>
      </c>
    </row>
    <row r="16" spans="1:9" s="3" customFormat="1" ht="15" hidden="1" customHeight="1">
      <c r="A16" s="29" t="s">
        <v>32</v>
      </c>
      <c r="B16" s="4">
        <v>2007</v>
      </c>
      <c r="C16" s="4">
        <v>2310</v>
      </c>
      <c r="D16" s="9">
        <v>115.5</v>
      </c>
      <c r="E16" s="4">
        <v>2528</v>
      </c>
      <c r="F16" s="9">
        <v>505.6</v>
      </c>
      <c r="G16" s="4">
        <v>305</v>
      </c>
      <c r="H16" s="9">
        <v>152.5</v>
      </c>
      <c r="I16" s="10">
        <f t="shared" si="0"/>
        <v>773.6</v>
      </c>
    </row>
    <row r="17" spans="1:9" s="3" customFormat="1" ht="15" hidden="1" customHeight="1">
      <c r="A17" s="29" t="s">
        <v>33</v>
      </c>
      <c r="B17" s="4">
        <v>2007</v>
      </c>
      <c r="C17" s="4">
        <v>3145</v>
      </c>
      <c r="D17" s="9">
        <v>157.25</v>
      </c>
      <c r="E17" s="4">
        <v>3740</v>
      </c>
      <c r="F17" s="9">
        <v>748</v>
      </c>
      <c r="G17" s="4">
        <v>528</v>
      </c>
      <c r="H17" s="9">
        <v>264</v>
      </c>
      <c r="I17" s="10">
        <f t="shared" si="0"/>
        <v>1169.25</v>
      </c>
    </row>
    <row r="18" spans="1:9" s="3" customFormat="1" ht="15" hidden="1" customHeight="1">
      <c r="A18" s="29" t="s">
        <v>34</v>
      </c>
      <c r="B18" s="4">
        <v>2007</v>
      </c>
      <c r="C18" s="4">
        <v>3358</v>
      </c>
      <c r="D18" s="9">
        <v>167.9</v>
      </c>
      <c r="E18" s="4">
        <v>4151</v>
      </c>
      <c r="F18" s="9">
        <v>830.2</v>
      </c>
      <c r="G18" s="4">
        <v>682</v>
      </c>
      <c r="H18" s="9">
        <v>341</v>
      </c>
      <c r="I18" s="10">
        <f t="shared" si="0"/>
        <v>1339.1</v>
      </c>
    </row>
    <row r="19" spans="1:9" s="3" customFormat="1" ht="15" hidden="1" customHeight="1">
      <c r="A19" s="29" t="s">
        <v>35</v>
      </c>
      <c r="B19" s="4">
        <v>2007</v>
      </c>
      <c r="C19" s="4">
        <v>3647</v>
      </c>
      <c r="D19" s="9">
        <v>182.35</v>
      </c>
      <c r="E19" s="4">
        <v>4329</v>
      </c>
      <c r="F19" s="9">
        <v>865.8</v>
      </c>
      <c r="G19" s="4">
        <v>654</v>
      </c>
      <c r="H19" s="9">
        <v>327</v>
      </c>
      <c r="I19" s="10">
        <f t="shared" si="0"/>
        <v>1375.1499999999999</v>
      </c>
    </row>
    <row r="20" spans="1:9" s="3" customFormat="1" ht="15" hidden="1" customHeight="1">
      <c r="A20" s="29" t="s">
        <v>36</v>
      </c>
      <c r="B20" s="4">
        <v>2007</v>
      </c>
      <c r="C20" s="4">
        <v>4350</v>
      </c>
      <c r="D20" s="9">
        <v>217.5</v>
      </c>
      <c r="E20" s="4">
        <v>4492</v>
      </c>
      <c r="F20" s="9">
        <v>898.4</v>
      </c>
      <c r="G20" s="4">
        <v>726</v>
      </c>
      <c r="H20" s="9">
        <v>363</v>
      </c>
      <c r="I20" s="10">
        <f t="shared" si="0"/>
        <v>1478.9</v>
      </c>
    </row>
    <row r="21" spans="1:9" s="3" customFormat="1" ht="15" hidden="1" customHeight="1">
      <c r="A21" s="29" t="s">
        <v>37</v>
      </c>
      <c r="B21" s="4">
        <v>2007</v>
      </c>
      <c r="C21" s="4">
        <v>4224</v>
      </c>
      <c r="D21" s="9">
        <v>211.2</v>
      </c>
      <c r="E21" s="4">
        <v>5614</v>
      </c>
      <c r="F21" s="9">
        <v>1122.8</v>
      </c>
      <c r="G21" s="4">
        <v>755</v>
      </c>
      <c r="H21" s="9">
        <v>377.5</v>
      </c>
      <c r="I21" s="10">
        <f t="shared" si="0"/>
        <v>1711.5</v>
      </c>
    </row>
    <row r="22" spans="1:9" s="3" customFormat="1" ht="15" hidden="1" customHeight="1">
      <c r="A22" s="29" t="s">
        <v>38</v>
      </c>
      <c r="B22" s="4">
        <v>2007</v>
      </c>
      <c r="C22" s="4">
        <v>4096</v>
      </c>
      <c r="D22" s="9">
        <v>204.8</v>
      </c>
      <c r="E22" s="4">
        <v>4568</v>
      </c>
      <c r="F22" s="9">
        <v>913.6</v>
      </c>
      <c r="G22" s="4">
        <v>788</v>
      </c>
      <c r="H22" s="9">
        <v>394</v>
      </c>
      <c r="I22" s="10">
        <f t="shared" si="0"/>
        <v>1512.4</v>
      </c>
    </row>
    <row r="23" spans="1:9" s="3" customFormat="1" ht="15" hidden="1" customHeight="1">
      <c r="A23" s="29" t="s">
        <v>39</v>
      </c>
      <c r="B23" s="4">
        <v>2007</v>
      </c>
      <c r="C23" s="4">
        <v>5134</v>
      </c>
      <c r="D23" s="9">
        <v>256.7</v>
      </c>
      <c r="E23" s="4">
        <v>706</v>
      </c>
      <c r="F23" s="9">
        <v>141.19999999999999</v>
      </c>
      <c r="G23" s="4">
        <v>299</v>
      </c>
      <c r="H23" s="9">
        <v>149.5</v>
      </c>
      <c r="I23" s="10">
        <f t="shared" si="0"/>
        <v>547.4</v>
      </c>
    </row>
    <row r="24" spans="1:9" s="3" customFormat="1" ht="15" hidden="1" customHeight="1">
      <c r="A24" s="29" t="s">
        <v>40</v>
      </c>
      <c r="B24" s="4">
        <v>2007</v>
      </c>
      <c r="C24" s="4">
        <v>3957</v>
      </c>
      <c r="D24" s="9">
        <v>197.85</v>
      </c>
      <c r="E24" s="4">
        <v>4342</v>
      </c>
      <c r="F24" s="9">
        <v>868.4</v>
      </c>
      <c r="G24" s="4">
        <v>856</v>
      </c>
      <c r="H24" s="9">
        <v>428</v>
      </c>
      <c r="I24" s="10">
        <f t="shared" si="0"/>
        <v>1494.25</v>
      </c>
    </row>
    <row r="25" spans="1:9" s="3" customFormat="1" ht="15" hidden="1" customHeight="1">
      <c r="A25" s="29" t="s">
        <v>41</v>
      </c>
      <c r="B25" s="4">
        <v>2007</v>
      </c>
      <c r="C25" s="4">
        <v>4511</v>
      </c>
      <c r="D25" s="9">
        <v>225.55</v>
      </c>
      <c r="E25" s="4">
        <v>4154</v>
      </c>
      <c r="F25" s="9">
        <v>830.8</v>
      </c>
      <c r="G25" s="4">
        <v>913</v>
      </c>
      <c r="H25" s="9">
        <v>456.5</v>
      </c>
      <c r="I25" s="10">
        <f t="shared" si="0"/>
        <v>1512.85</v>
      </c>
    </row>
    <row r="26" spans="1:9" s="3" customFormat="1" ht="15" hidden="1" customHeight="1">
      <c r="A26" s="29" t="s">
        <v>42</v>
      </c>
      <c r="B26" s="4">
        <v>2007</v>
      </c>
      <c r="C26" s="4">
        <v>6884</v>
      </c>
      <c r="D26" s="9">
        <v>344.2</v>
      </c>
      <c r="E26" s="4">
        <v>5248</v>
      </c>
      <c r="F26" s="9">
        <v>1049.5999999999999</v>
      </c>
      <c r="G26" s="4">
        <v>1379</v>
      </c>
      <c r="H26" s="9">
        <v>689.5</v>
      </c>
      <c r="I26" s="10">
        <f t="shared" si="0"/>
        <v>2083.3000000000002</v>
      </c>
    </row>
    <row r="27" spans="1:9" s="3" customFormat="1" ht="15" hidden="1" customHeight="1">
      <c r="A27" s="29" t="s">
        <v>43</v>
      </c>
      <c r="B27" s="4">
        <v>2007</v>
      </c>
      <c r="C27" s="4">
        <v>7154</v>
      </c>
      <c r="D27" s="9">
        <v>357.7</v>
      </c>
      <c r="E27" s="4">
        <v>6143</v>
      </c>
      <c r="F27" s="9">
        <v>1228.5999999999999</v>
      </c>
      <c r="G27" s="4">
        <v>1740</v>
      </c>
      <c r="H27" s="9">
        <v>870</v>
      </c>
      <c r="I27" s="10">
        <f t="shared" si="0"/>
        <v>2456.3000000000002</v>
      </c>
    </row>
    <row r="28" spans="1:9" s="3" customFormat="1" ht="15" hidden="1" customHeight="1">
      <c r="A28" s="29" t="s">
        <v>32</v>
      </c>
      <c r="B28" s="4">
        <v>2008</v>
      </c>
      <c r="C28" s="4">
        <v>2519</v>
      </c>
      <c r="D28" s="9">
        <v>125.95</v>
      </c>
      <c r="E28" s="4">
        <v>2866</v>
      </c>
      <c r="F28" s="9">
        <v>573.20000000000005</v>
      </c>
      <c r="G28" s="4">
        <v>482</v>
      </c>
      <c r="H28" s="9">
        <v>241</v>
      </c>
      <c r="I28" s="10">
        <f t="shared" si="0"/>
        <v>940.15000000000009</v>
      </c>
    </row>
    <row r="29" spans="1:9" s="3" customFormat="1" ht="15" hidden="1" customHeight="1">
      <c r="A29" s="29" t="s">
        <v>33</v>
      </c>
      <c r="B29" s="4">
        <v>2008</v>
      </c>
      <c r="C29" s="4">
        <v>3442</v>
      </c>
      <c r="D29" s="9">
        <v>172.1</v>
      </c>
      <c r="E29" s="4">
        <v>3917</v>
      </c>
      <c r="F29" s="9">
        <v>783.4</v>
      </c>
      <c r="G29" s="4">
        <v>638</v>
      </c>
      <c r="H29" s="9">
        <v>319</v>
      </c>
      <c r="I29" s="10">
        <f t="shared" si="0"/>
        <v>1274.5</v>
      </c>
    </row>
    <row r="31" spans="1:9">
      <c r="C31" s="2" t="s">
        <v>50</v>
      </c>
      <c r="D31" s="33">
        <f>SUBTOTAL(1,D5:D15)</f>
        <v>207.95999999999998</v>
      </c>
    </row>
  </sheetData>
  <autoFilter ref="A3:I29">
    <filterColumn colId="1">
      <filters>
        <filter val="2006"/>
      </filters>
    </filterColumn>
    <filterColumn colId="2">
      <customFilters>
        <customFilter operator="greaterThan" val="3000"/>
      </customFilters>
    </filterColumn>
  </autoFilter>
  <mergeCells count="1">
    <mergeCell ref="A1:I1"/>
  </mergeCells>
  <pageMargins left="0.78740157499999996" right="0.78740157499999996" top="0.984251969" bottom="0.984251969" header="0.4921259845" footer="0.4921259845"/>
  <pageSetup paperSize="9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 enableFormatConditionsCalculation="0">
    <pageSetUpPr fitToPage="1"/>
  </sheetPr>
  <dimension ref="A1:I33"/>
  <sheetViews>
    <sheetView tabSelected="1" zoomScale="85" workbookViewId="0">
      <pane ySplit="3" topLeftCell="A4" activePane="bottomLeft" state="frozen"/>
      <selection pane="bottomLeft" activeCell="I34" sqref="I34"/>
    </sheetView>
  </sheetViews>
  <sheetFormatPr baseColWidth="10" defaultRowHeight="12" x14ac:dyDescent="0"/>
  <cols>
    <col min="1" max="1" width="15.1640625" customWidth="1"/>
    <col min="3" max="3" width="14.1640625" style="2" customWidth="1"/>
    <col min="4" max="4" width="10.83203125" style="2"/>
    <col min="5" max="5" width="15.6640625" style="2" customWidth="1"/>
    <col min="6" max="6" width="12.6640625" style="2" customWidth="1"/>
    <col min="7" max="7" width="20" style="2" bestFit="1" customWidth="1"/>
    <col min="8" max="8" width="17" style="2" customWidth="1"/>
  </cols>
  <sheetData>
    <row r="1" spans="1:9" ht="31.5" customHeight="1">
      <c r="A1" s="54" t="s">
        <v>9</v>
      </c>
      <c r="B1" s="55"/>
      <c r="C1" s="55"/>
      <c r="D1" s="55"/>
      <c r="E1" s="55"/>
      <c r="F1" s="55"/>
      <c r="G1" s="55"/>
      <c r="H1" s="55"/>
      <c r="I1" s="55"/>
    </row>
    <row r="3" spans="1:9" s="1" customFormat="1" ht="27" customHeight="1">
      <c r="A3" s="5" t="s">
        <v>7</v>
      </c>
      <c r="B3" s="6" t="s">
        <v>8</v>
      </c>
      <c r="C3" s="6" t="s">
        <v>0</v>
      </c>
      <c r="D3" s="7" t="s">
        <v>1</v>
      </c>
      <c r="E3" s="6" t="s">
        <v>2</v>
      </c>
      <c r="F3" s="7" t="s">
        <v>3</v>
      </c>
      <c r="G3" s="6" t="s">
        <v>4</v>
      </c>
      <c r="H3" s="7" t="s">
        <v>5</v>
      </c>
      <c r="I3" s="8" t="s">
        <v>6</v>
      </c>
    </row>
    <row r="4" spans="1:9" s="3" customFormat="1" ht="15" customHeight="1">
      <c r="A4" s="29" t="s">
        <v>32</v>
      </c>
      <c r="B4" s="4">
        <v>2006</v>
      </c>
      <c r="C4" s="4">
        <v>2175</v>
      </c>
      <c r="D4" s="9">
        <v>108.75</v>
      </c>
      <c r="E4" s="4">
        <v>2349</v>
      </c>
      <c r="F4" s="9">
        <v>469.8</v>
      </c>
      <c r="G4" s="4">
        <v>277</v>
      </c>
      <c r="H4" s="9">
        <v>138.5</v>
      </c>
      <c r="I4" s="10">
        <f>D4+F4+H4</f>
        <v>717.05</v>
      </c>
    </row>
    <row r="5" spans="1:9" s="3" customFormat="1" ht="15" hidden="1" customHeight="1">
      <c r="A5" s="29" t="s">
        <v>33</v>
      </c>
      <c r="B5" s="4">
        <v>2006</v>
      </c>
      <c r="C5" s="4">
        <v>3008</v>
      </c>
      <c r="D5" s="9">
        <v>150.4</v>
      </c>
      <c r="E5" s="4">
        <v>3276</v>
      </c>
      <c r="F5" s="9">
        <v>655.20000000000005</v>
      </c>
      <c r="G5" s="4">
        <v>405</v>
      </c>
      <c r="H5" s="9">
        <v>202.5</v>
      </c>
      <c r="I5" s="10">
        <f t="shared" ref="I5:I29" si="0">D5+F5+H5</f>
        <v>1008.1</v>
      </c>
    </row>
    <row r="6" spans="1:9" s="3" customFormat="1" ht="15" hidden="1" customHeight="1">
      <c r="A6" s="29" t="s">
        <v>34</v>
      </c>
      <c r="B6" s="4">
        <v>2006</v>
      </c>
      <c r="C6" s="4">
        <v>3049</v>
      </c>
      <c r="D6" s="9">
        <v>152.44999999999999</v>
      </c>
      <c r="E6" s="4">
        <v>3754</v>
      </c>
      <c r="F6" s="9">
        <v>750.8</v>
      </c>
      <c r="G6" s="4">
        <v>464</v>
      </c>
      <c r="H6" s="9">
        <v>232</v>
      </c>
      <c r="I6" s="10">
        <f t="shared" si="0"/>
        <v>1135.25</v>
      </c>
    </row>
    <row r="7" spans="1:9" s="3" customFormat="1" ht="15" hidden="1" customHeight="1">
      <c r="A7" s="29" t="s">
        <v>35</v>
      </c>
      <c r="B7" s="4">
        <v>2006</v>
      </c>
      <c r="C7" s="4">
        <v>3344</v>
      </c>
      <c r="D7" s="9">
        <v>167.2</v>
      </c>
      <c r="E7" s="4">
        <v>3825</v>
      </c>
      <c r="F7" s="9">
        <v>765</v>
      </c>
      <c r="G7" s="4">
        <v>425</v>
      </c>
      <c r="H7" s="9">
        <v>212.5</v>
      </c>
      <c r="I7" s="10">
        <f t="shared" si="0"/>
        <v>1144.7</v>
      </c>
    </row>
    <row r="8" spans="1:9" s="3" customFormat="1" ht="15" hidden="1" customHeight="1">
      <c r="A8" s="29" t="s">
        <v>36</v>
      </c>
      <c r="B8" s="4">
        <v>2006</v>
      </c>
      <c r="C8" s="4">
        <v>3858</v>
      </c>
      <c r="D8" s="9">
        <v>192.9</v>
      </c>
      <c r="E8" s="4">
        <v>4237</v>
      </c>
      <c r="F8" s="9">
        <v>847.4</v>
      </c>
      <c r="G8" s="4">
        <v>572</v>
      </c>
      <c r="H8" s="9">
        <v>286</v>
      </c>
      <c r="I8" s="10">
        <f t="shared" si="0"/>
        <v>1326.3</v>
      </c>
    </row>
    <row r="9" spans="1:9" s="3" customFormat="1" ht="15" hidden="1" customHeight="1">
      <c r="A9" s="29" t="s">
        <v>37</v>
      </c>
      <c r="B9" s="4">
        <v>2006</v>
      </c>
      <c r="C9" s="4">
        <v>3856</v>
      </c>
      <c r="D9" s="9">
        <v>192.8</v>
      </c>
      <c r="E9" s="4">
        <v>4621</v>
      </c>
      <c r="F9" s="9">
        <v>924.2</v>
      </c>
      <c r="G9" s="4">
        <v>585</v>
      </c>
      <c r="H9" s="9">
        <v>292.5</v>
      </c>
      <c r="I9" s="10">
        <f t="shared" si="0"/>
        <v>1409.5</v>
      </c>
    </row>
    <row r="10" spans="1:9" s="3" customFormat="1" ht="15" hidden="1" customHeight="1">
      <c r="A10" s="29" t="s">
        <v>38</v>
      </c>
      <c r="B10" s="4">
        <v>2006</v>
      </c>
      <c r="C10" s="4">
        <v>3901</v>
      </c>
      <c r="D10" s="9">
        <v>195.05</v>
      </c>
      <c r="E10" s="4">
        <v>4122</v>
      </c>
      <c r="F10" s="9">
        <v>824.4</v>
      </c>
      <c r="G10" s="4">
        <v>642</v>
      </c>
      <c r="H10" s="9">
        <v>321</v>
      </c>
      <c r="I10" s="10">
        <f t="shared" si="0"/>
        <v>1340.45</v>
      </c>
    </row>
    <row r="11" spans="1:9" s="3" customFormat="1" ht="15" hidden="1" customHeight="1">
      <c r="A11" s="29" t="s">
        <v>39</v>
      </c>
      <c r="B11" s="4">
        <v>2006</v>
      </c>
      <c r="C11" s="4">
        <v>1543</v>
      </c>
      <c r="D11" s="9">
        <v>77.150000000000006</v>
      </c>
      <c r="E11" s="4">
        <v>664</v>
      </c>
      <c r="F11" s="9">
        <v>132.80000000000001</v>
      </c>
      <c r="G11" s="4">
        <v>154</v>
      </c>
      <c r="H11" s="9">
        <v>77</v>
      </c>
      <c r="I11" s="10">
        <f t="shared" si="0"/>
        <v>286.95000000000005</v>
      </c>
    </row>
    <row r="12" spans="1:9" s="3" customFormat="1" ht="15" hidden="1" customHeight="1">
      <c r="A12" s="29" t="s">
        <v>40</v>
      </c>
      <c r="B12" s="4">
        <v>2006</v>
      </c>
      <c r="C12" s="4">
        <v>3742</v>
      </c>
      <c r="D12" s="9">
        <v>187.1</v>
      </c>
      <c r="E12" s="4">
        <v>4020</v>
      </c>
      <c r="F12" s="9">
        <v>804</v>
      </c>
      <c r="G12" s="4">
        <v>612</v>
      </c>
      <c r="H12" s="9">
        <v>306</v>
      </c>
      <c r="I12" s="10">
        <f t="shared" si="0"/>
        <v>1297.0999999999999</v>
      </c>
    </row>
    <row r="13" spans="1:9" s="3" customFormat="1" ht="15" hidden="1" customHeight="1">
      <c r="A13" s="29" t="s">
        <v>41</v>
      </c>
      <c r="B13" s="4">
        <v>2006</v>
      </c>
      <c r="C13" s="4">
        <v>4095</v>
      </c>
      <c r="D13" s="9">
        <v>204.75</v>
      </c>
      <c r="E13" s="4">
        <v>3829</v>
      </c>
      <c r="F13" s="9">
        <v>765.8</v>
      </c>
      <c r="G13" s="4">
        <v>627</v>
      </c>
      <c r="H13" s="9">
        <v>313.5</v>
      </c>
      <c r="I13" s="10">
        <f t="shared" si="0"/>
        <v>1284.05</v>
      </c>
    </row>
    <row r="14" spans="1:9" s="3" customFormat="1" ht="15" hidden="1" customHeight="1">
      <c r="A14" s="29" t="s">
        <v>42</v>
      </c>
      <c r="B14" s="4">
        <v>2006</v>
      </c>
      <c r="C14" s="4">
        <v>6225</v>
      </c>
      <c r="D14" s="9">
        <v>311.25</v>
      </c>
      <c r="E14" s="4">
        <v>4816</v>
      </c>
      <c r="F14" s="9">
        <v>963.2</v>
      </c>
      <c r="G14" s="4">
        <v>1055</v>
      </c>
      <c r="H14" s="9">
        <v>527.5</v>
      </c>
      <c r="I14" s="10">
        <f t="shared" si="0"/>
        <v>1801.95</v>
      </c>
    </row>
    <row r="15" spans="1:9" s="3" customFormat="1" ht="15" hidden="1" customHeight="1">
      <c r="A15" s="29" t="s">
        <v>43</v>
      </c>
      <c r="B15" s="4">
        <v>2006</v>
      </c>
      <c r="C15" s="4">
        <v>6514</v>
      </c>
      <c r="D15" s="9">
        <v>325.7</v>
      </c>
      <c r="E15" s="4">
        <v>5855</v>
      </c>
      <c r="F15" s="9">
        <v>1171</v>
      </c>
      <c r="G15" s="4">
        <v>1221</v>
      </c>
      <c r="H15" s="9">
        <v>610.5</v>
      </c>
      <c r="I15" s="10">
        <f t="shared" si="0"/>
        <v>2107.1999999999998</v>
      </c>
    </row>
    <row r="16" spans="1:9" s="3" customFormat="1" ht="15" customHeight="1">
      <c r="A16" s="29" t="s">
        <v>32</v>
      </c>
      <c r="B16" s="4">
        <v>2007</v>
      </c>
      <c r="C16" s="4">
        <v>2310</v>
      </c>
      <c r="D16" s="9">
        <v>115.5</v>
      </c>
      <c r="E16" s="4">
        <v>2528</v>
      </c>
      <c r="F16" s="9">
        <v>505.6</v>
      </c>
      <c r="G16" s="4">
        <v>305</v>
      </c>
      <c r="H16" s="9">
        <v>152.5</v>
      </c>
      <c r="I16" s="10">
        <f t="shared" si="0"/>
        <v>773.6</v>
      </c>
    </row>
    <row r="17" spans="1:9" s="3" customFormat="1" ht="15" hidden="1" customHeight="1">
      <c r="A17" s="29" t="s">
        <v>33</v>
      </c>
      <c r="B17" s="4">
        <v>2007</v>
      </c>
      <c r="C17" s="4">
        <v>3145</v>
      </c>
      <c r="D17" s="9">
        <v>157.25</v>
      </c>
      <c r="E17" s="4">
        <v>3740</v>
      </c>
      <c r="F17" s="9">
        <v>748</v>
      </c>
      <c r="G17" s="4">
        <v>528</v>
      </c>
      <c r="H17" s="9">
        <v>264</v>
      </c>
      <c r="I17" s="10">
        <f t="shared" si="0"/>
        <v>1169.25</v>
      </c>
    </row>
    <row r="18" spans="1:9" s="3" customFormat="1" ht="15" hidden="1" customHeight="1">
      <c r="A18" s="29" t="s">
        <v>34</v>
      </c>
      <c r="B18" s="4">
        <v>2007</v>
      </c>
      <c r="C18" s="4">
        <v>3358</v>
      </c>
      <c r="D18" s="9">
        <v>167.9</v>
      </c>
      <c r="E18" s="4">
        <v>4151</v>
      </c>
      <c r="F18" s="9">
        <v>830.2</v>
      </c>
      <c r="G18" s="4">
        <v>682</v>
      </c>
      <c r="H18" s="9">
        <v>341</v>
      </c>
      <c r="I18" s="10">
        <f t="shared" si="0"/>
        <v>1339.1</v>
      </c>
    </row>
    <row r="19" spans="1:9" s="3" customFormat="1" ht="15" hidden="1" customHeight="1">
      <c r="A19" s="29" t="s">
        <v>35</v>
      </c>
      <c r="B19" s="4">
        <v>2007</v>
      </c>
      <c r="C19" s="4">
        <v>3647</v>
      </c>
      <c r="D19" s="9">
        <v>182.35</v>
      </c>
      <c r="E19" s="4">
        <v>4329</v>
      </c>
      <c r="F19" s="9">
        <v>865.8</v>
      </c>
      <c r="G19" s="4">
        <v>654</v>
      </c>
      <c r="H19" s="9">
        <v>327</v>
      </c>
      <c r="I19" s="10">
        <f t="shared" si="0"/>
        <v>1375.1499999999999</v>
      </c>
    </row>
    <row r="20" spans="1:9" s="3" customFormat="1" ht="15" hidden="1" customHeight="1">
      <c r="A20" s="29" t="s">
        <v>36</v>
      </c>
      <c r="B20" s="4">
        <v>2007</v>
      </c>
      <c r="C20" s="4">
        <v>4350</v>
      </c>
      <c r="D20" s="9">
        <v>217.5</v>
      </c>
      <c r="E20" s="4">
        <v>4492</v>
      </c>
      <c r="F20" s="9">
        <v>898.4</v>
      </c>
      <c r="G20" s="4">
        <v>726</v>
      </c>
      <c r="H20" s="9">
        <v>363</v>
      </c>
      <c r="I20" s="10">
        <f t="shared" si="0"/>
        <v>1478.9</v>
      </c>
    </row>
    <row r="21" spans="1:9" s="3" customFormat="1" ht="15" hidden="1" customHeight="1">
      <c r="A21" s="29" t="s">
        <v>37</v>
      </c>
      <c r="B21" s="4">
        <v>2007</v>
      </c>
      <c r="C21" s="4">
        <v>4224</v>
      </c>
      <c r="D21" s="9">
        <v>211.2</v>
      </c>
      <c r="E21" s="4">
        <v>5614</v>
      </c>
      <c r="F21" s="9">
        <v>1122.8</v>
      </c>
      <c r="G21" s="4">
        <v>755</v>
      </c>
      <c r="H21" s="9">
        <v>377.5</v>
      </c>
      <c r="I21" s="10">
        <f t="shared" si="0"/>
        <v>1711.5</v>
      </c>
    </row>
    <row r="22" spans="1:9" s="3" customFormat="1" ht="15" hidden="1" customHeight="1">
      <c r="A22" s="29" t="s">
        <v>38</v>
      </c>
      <c r="B22" s="4">
        <v>2007</v>
      </c>
      <c r="C22" s="4">
        <v>4096</v>
      </c>
      <c r="D22" s="9">
        <v>204.8</v>
      </c>
      <c r="E22" s="4">
        <v>4568</v>
      </c>
      <c r="F22" s="9">
        <v>913.6</v>
      </c>
      <c r="G22" s="4">
        <v>788</v>
      </c>
      <c r="H22" s="9">
        <v>394</v>
      </c>
      <c r="I22" s="10">
        <f t="shared" si="0"/>
        <v>1512.4</v>
      </c>
    </row>
    <row r="23" spans="1:9" s="3" customFormat="1" ht="15" hidden="1" customHeight="1">
      <c r="A23" s="29" t="s">
        <v>39</v>
      </c>
      <c r="B23" s="4">
        <v>2007</v>
      </c>
      <c r="C23" s="4">
        <v>5134</v>
      </c>
      <c r="D23" s="9">
        <v>256.7</v>
      </c>
      <c r="E23" s="4">
        <v>706</v>
      </c>
      <c r="F23" s="9">
        <v>141.19999999999999</v>
      </c>
      <c r="G23" s="4">
        <v>299</v>
      </c>
      <c r="H23" s="9">
        <v>149.5</v>
      </c>
      <c r="I23" s="10">
        <f t="shared" si="0"/>
        <v>547.4</v>
      </c>
    </row>
    <row r="24" spans="1:9" s="3" customFormat="1" ht="15" hidden="1" customHeight="1">
      <c r="A24" s="29" t="s">
        <v>40</v>
      </c>
      <c r="B24" s="4">
        <v>2007</v>
      </c>
      <c r="C24" s="4">
        <v>3957</v>
      </c>
      <c r="D24" s="9">
        <v>197.85</v>
      </c>
      <c r="E24" s="4">
        <v>4342</v>
      </c>
      <c r="F24" s="9">
        <v>868.4</v>
      </c>
      <c r="G24" s="4">
        <v>856</v>
      </c>
      <c r="H24" s="9">
        <v>428</v>
      </c>
      <c r="I24" s="10">
        <f t="shared" si="0"/>
        <v>1494.25</v>
      </c>
    </row>
    <row r="25" spans="1:9" s="3" customFormat="1" ht="15" hidden="1" customHeight="1">
      <c r="A25" s="29" t="s">
        <v>41</v>
      </c>
      <c r="B25" s="4">
        <v>2007</v>
      </c>
      <c r="C25" s="4">
        <v>4511</v>
      </c>
      <c r="D25" s="9">
        <v>225.55</v>
      </c>
      <c r="E25" s="4">
        <v>4154</v>
      </c>
      <c r="F25" s="9">
        <v>830.8</v>
      </c>
      <c r="G25" s="4">
        <v>913</v>
      </c>
      <c r="H25" s="9">
        <v>456.5</v>
      </c>
      <c r="I25" s="10">
        <f t="shared" si="0"/>
        <v>1512.85</v>
      </c>
    </row>
    <row r="26" spans="1:9" s="3" customFormat="1" ht="15" hidden="1" customHeight="1">
      <c r="A26" s="29" t="s">
        <v>42</v>
      </c>
      <c r="B26" s="4">
        <v>2007</v>
      </c>
      <c r="C26" s="4">
        <v>6884</v>
      </c>
      <c r="D26" s="9">
        <v>344.2</v>
      </c>
      <c r="E26" s="4">
        <v>5248</v>
      </c>
      <c r="F26" s="9">
        <v>1049.5999999999999</v>
      </c>
      <c r="G26" s="4">
        <v>1379</v>
      </c>
      <c r="H26" s="9">
        <v>689.5</v>
      </c>
      <c r="I26" s="10">
        <f t="shared" si="0"/>
        <v>2083.3000000000002</v>
      </c>
    </row>
    <row r="27" spans="1:9" s="3" customFormat="1" ht="15" hidden="1" customHeight="1">
      <c r="A27" s="29" t="s">
        <v>43</v>
      </c>
      <c r="B27" s="4">
        <v>2007</v>
      </c>
      <c r="C27" s="4">
        <v>7154</v>
      </c>
      <c r="D27" s="9">
        <v>357.7</v>
      </c>
      <c r="E27" s="4">
        <v>6143</v>
      </c>
      <c r="F27" s="9">
        <v>1228.5999999999999</v>
      </c>
      <c r="G27" s="4">
        <v>1740</v>
      </c>
      <c r="H27" s="9">
        <v>870</v>
      </c>
      <c r="I27" s="10">
        <f t="shared" si="0"/>
        <v>2456.3000000000002</v>
      </c>
    </row>
    <row r="28" spans="1:9" s="3" customFormat="1" ht="15" customHeight="1">
      <c r="A28" s="29" t="s">
        <v>32</v>
      </c>
      <c r="B28" s="4">
        <v>2008</v>
      </c>
      <c r="C28" s="4">
        <v>2519</v>
      </c>
      <c r="D28" s="9">
        <v>125.95</v>
      </c>
      <c r="E28" s="4">
        <v>2866</v>
      </c>
      <c r="F28" s="9">
        <v>573.20000000000005</v>
      </c>
      <c r="G28" s="4">
        <v>482</v>
      </c>
      <c r="H28" s="9">
        <v>241</v>
      </c>
      <c r="I28" s="10">
        <f t="shared" si="0"/>
        <v>940.15000000000009</v>
      </c>
    </row>
    <row r="29" spans="1:9" s="3" customFormat="1" ht="15" hidden="1" customHeight="1">
      <c r="A29" s="29" t="s">
        <v>33</v>
      </c>
      <c r="B29" s="4">
        <v>2008</v>
      </c>
      <c r="C29" s="4">
        <v>3442</v>
      </c>
      <c r="D29" s="9">
        <v>172.1</v>
      </c>
      <c r="E29" s="4">
        <v>3917</v>
      </c>
      <c r="F29" s="9">
        <v>783.4</v>
      </c>
      <c r="G29" s="4">
        <v>638</v>
      </c>
      <c r="H29" s="9">
        <v>319</v>
      </c>
      <c r="I29" s="10">
        <f t="shared" si="0"/>
        <v>1274.5</v>
      </c>
    </row>
    <row r="32" spans="1:9">
      <c r="H32" s="2" t="s">
        <v>51</v>
      </c>
      <c r="I32">
        <f>SUBTOTAL(4,I4:I28)</f>
        <v>940.15000000000009</v>
      </c>
    </row>
    <row r="33" spans="8:9">
      <c r="H33" s="2" t="s">
        <v>52</v>
      </c>
      <c r="I33">
        <f>SUBTOTAL(5,I4:I28)</f>
        <v>717.05</v>
      </c>
    </row>
  </sheetData>
  <autoFilter ref="A3:I29">
    <filterColumn colId="0">
      <filters>
        <filter val="Janvier"/>
      </filters>
    </filterColumn>
  </autoFilter>
  <mergeCells count="1">
    <mergeCell ref="A1:I1"/>
  </mergeCells>
  <pageMargins left="0.78740157499999996" right="0.78740157499999996" top="0.984251969" bottom="0.984251969" header="0.4921259845" footer="0.4921259845"/>
  <pageSetup paperSize="9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33"/>
  <sheetViews>
    <sheetView zoomScale="55" zoomScaleNormal="55" zoomScalePageLayoutView="55" workbookViewId="0">
      <pane ySplit="3" topLeftCell="A4" activePane="bottomLeft" state="frozen"/>
      <selection pane="bottomLeft" activeCell="K20" sqref="K20"/>
    </sheetView>
  </sheetViews>
  <sheetFormatPr baseColWidth="10" defaultRowHeight="12" outlineLevelRow="2" x14ac:dyDescent="0"/>
  <cols>
    <col min="1" max="1" width="15.1640625" customWidth="1"/>
    <col min="3" max="3" width="14.1640625" style="2" customWidth="1"/>
    <col min="4" max="4" width="10.83203125" style="2"/>
    <col min="5" max="5" width="15.6640625" style="2" customWidth="1"/>
    <col min="6" max="6" width="12.6640625" style="2" customWidth="1"/>
    <col min="7" max="7" width="20" style="2" bestFit="1" customWidth="1"/>
    <col min="8" max="8" width="17" style="2" customWidth="1"/>
  </cols>
  <sheetData>
    <row r="1" spans="1:9" ht="31.5" customHeight="1">
      <c r="A1" s="54" t="s">
        <v>9</v>
      </c>
      <c r="B1" s="55"/>
      <c r="C1" s="55"/>
      <c r="D1" s="55"/>
      <c r="E1" s="55"/>
      <c r="F1" s="55"/>
      <c r="G1" s="55"/>
      <c r="H1" s="55"/>
      <c r="I1" s="55"/>
    </row>
    <row r="3" spans="1:9" s="1" customFormat="1" ht="27" customHeight="1">
      <c r="A3" s="5" t="s">
        <v>7</v>
      </c>
      <c r="B3" s="6" t="s">
        <v>8</v>
      </c>
      <c r="C3" s="6" t="s">
        <v>0</v>
      </c>
      <c r="D3" s="7" t="s">
        <v>1</v>
      </c>
      <c r="E3" s="6" t="s">
        <v>2</v>
      </c>
      <c r="F3" s="7" t="s">
        <v>3</v>
      </c>
      <c r="G3" s="6" t="s">
        <v>4</v>
      </c>
      <c r="H3" s="7" t="s">
        <v>5</v>
      </c>
      <c r="I3" s="8" t="s">
        <v>6</v>
      </c>
    </row>
    <row r="4" spans="1:9" s="3" customFormat="1" ht="15" customHeight="1" outlineLevel="2">
      <c r="A4" s="29" t="s">
        <v>32</v>
      </c>
      <c r="B4" s="4">
        <v>2006</v>
      </c>
      <c r="C4" s="4">
        <v>2175</v>
      </c>
      <c r="D4" s="9">
        <v>108.75</v>
      </c>
      <c r="E4" s="4">
        <v>2349</v>
      </c>
      <c r="F4" s="9">
        <v>469.8</v>
      </c>
      <c r="G4" s="4">
        <v>277</v>
      </c>
      <c r="H4" s="9">
        <v>138.5</v>
      </c>
      <c r="I4" s="10">
        <f>D4+F4+H4</f>
        <v>717.05</v>
      </c>
    </row>
    <row r="5" spans="1:9" s="3" customFormat="1" ht="15" customHeight="1" outlineLevel="2">
      <c r="A5" s="29" t="s">
        <v>33</v>
      </c>
      <c r="B5" s="4">
        <v>2006</v>
      </c>
      <c r="C5" s="4">
        <v>3008</v>
      </c>
      <c r="D5" s="9">
        <v>150.4</v>
      </c>
      <c r="E5" s="4">
        <v>3276</v>
      </c>
      <c r="F5" s="9">
        <v>655.20000000000005</v>
      </c>
      <c r="G5" s="4">
        <v>405</v>
      </c>
      <c r="H5" s="9">
        <v>202.5</v>
      </c>
      <c r="I5" s="10">
        <f t="shared" ref="I5:I31" si="0">D5+F5+H5</f>
        <v>1008.1</v>
      </c>
    </row>
    <row r="6" spans="1:9" s="3" customFormat="1" ht="15" customHeight="1" outlineLevel="2">
      <c r="A6" s="29" t="s">
        <v>34</v>
      </c>
      <c r="B6" s="4">
        <v>2006</v>
      </c>
      <c r="C6" s="4">
        <v>3049</v>
      </c>
      <c r="D6" s="9">
        <v>152.44999999999999</v>
      </c>
      <c r="E6" s="4">
        <v>3754</v>
      </c>
      <c r="F6" s="9">
        <v>750.8</v>
      </c>
      <c r="G6" s="4">
        <v>464</v>
      </c>
      <c r="H6" s="9">
        <v>232</v>
      </c>
      <c r="I6" s="10">
        <f t="shared" si="0"/>
        <v>1135.25</v>
      </c>
    </row>
    <row r="7" spans="1:9" s="3" customFormat="1" ht="15" customHeight="1" outlineLevel="2">
      <c r="A7" s="29" t="s">
        <v>35</v>
      </c>
      <c r="B7" s="4">
        <v>2006</v>
      </c>
      <c r="C7" s="4">
        <v>3344</v>
      </c>
      <c r="D7" s="9">
        <v>167.2</v>
      </c>
      <c r="E7" s="4">
        <v>3825</v>
      </c>
      <c r="F7" s="9">
        <v>765</v>
      </c>
      <c r="G7" s="4">
        <v>425</v>
      </c>
      <c r="H7" s="9">
        <v>212.5</v>
      </c>
      <c r="I7" s="10">
        <f t="shared" si="0"/>
        <v>1144.7</v>
      </c>
    </row>
    <row r="8" spans="1:9" s="3" customFormat="1" ht="15" customHeight="1" outlineLevel="2">
      <c r="A8" s="29" t="s">
        <v>36</v>
      </c>
      <c r="B8" s="4">
        <v>2006</v>
      </c>
      <c r="C8" s="4">
        <v>3858</v>
      </c>
      <c r="D8" s="9">
        <v>192.9</v>
      </c>
      <c r="E8" s="4">
        <v>4237</v>
      </c>
      <c r="F8" s="9">
        <v>847.4</v>
      </c>
      <c r="G8" s="4">
        <v>572</v>
      </c>
      <c r="H8" s="9">
        <v>286</v>
      </c>
      <c r="I8" s="10">
        <f t="shared" si="0"/>
        <v>1326.3</v>
      </c>
    </row>
    <row r="9" spans="1:9" s="3" customFormat="1" ht="15" customHeight="1" outlineLevel="2">
      <c r="A9" s="29" t="s">
        <v>37</v>
      </c>
      <c r="B9" s="4">
        <v>2006</v>
      </c>
      <c r="C9" s="4">
        <v>3856</v>
      </c>
      <c r="D9" s="9">
        <v>192.8</v>
      </c>
      <c r="E9" s="4">
        <v>4621</v>
      </c>
      <c r="F9" s="9">
        <v>924.2</v>
      </c>
      <c r="G9" s="4">
        <v>585</v>
      </c>
      <c r="H9" s="9">
        <v>292.5</v>
      </c>
      <c r="I9" s="10">
        <f t="shared" si="0"/>
        <v>1409.5</v>
      </c>
    </row>
    <row r="10" spans="1:9" s="3" customFormat="1" ht="15" customHeight="1" outlineLevel="2">
      <c r="A10" s="29" t="s">
        <v>38</v>
      </c>
      <c r="B10" s="4">
        <v>2006</v>
      </c>
      <c r="C10" s="4">
        <v>3901</v>
      </c>
      <c r="D10" s="9">
        <v>195.05</v>
      </c>
      <c r="E10" s="4">
        <v>4122</v>
      </c>
      <c r="F10" s="9">
        <v>824.4</v>
      </c>
      <c r="G10" s="4">
        <v>642</v>
      </c>
      <c r="H10" s="9">
        <v>321</v>
      </c>
      <c r="I10" s="10">
        <f t="shared" si="0"/>
        <v>1340.45</v>
      </c>
    </row>
    <row r="11" spans="1:9" s="3" customFormat="1" ht="15" customHeight="1" outlineLevel="2">
      <c r="A11" s="29" t="s">
        <v>39</v>
      </c>
      <c r="B11" s="4">
        <v>2006</v>
      </c>
      <c r="C11" s="4">
        <v>1543</v>
      </c>
      <c r="D11" s="9">
        <v>77.150000000000006</v>
      </c>
      <c r="E11" s="4">
        <v>664</v>
      </c>
      <c r="F11" s="9">
        <v>132.80000000000001</v>
      </c>
      <c r="G11" s="4">
        <v>154</v>
      </c>
      <c r="H11" s="9">
        <v>77</v>
      </c>
      <c r="I11" s="10">
        <f t="shared" si="0"/>
        <v>286.95000000000005</v>
      </c>
    </row>
    <row r="12" spans="1:9" s="3" customFormat="1" ht="15" customHeight="1" outlineLevel="2">
      <c r="A12" s="29" t="s">
        <v>40</v>
      </c>
      <c r="B12" s="4">
        <v>2006</v>
      </c>
      <c r="C12" s="4">
        <v>3742</v>
      </c>
      <c r="D12" s="9">
        <v>187.1</v>
      </c>
      <c r="E12" s="4">
        <v>4020</v>
      </c>
      <c r="F12" s="9">
        <v>804</v>
      </c>
      <c r="G12" s="4">
        <v>612</v>
      </c>
      <c r="H12" s="9">
        <v>306</v>
      </c>
      <c r="I12" s="10">
        <f t="shared" si="0"/>
        <v>1297.0999999999999</v>
      </c>
    </row>
    <row r="13" spans="1:9" s="3" customFormat="1" ht="15" customHeight="1" outlineLevel="2">
      <c r="A13" s="29" t="s">
        <v>41</v>
      </c>
      <c r="B13" s="4">
        <v>2006</v>
      </c>
      <c r="C13" s="4">
        <v>4095</v>
      </c>
      <c r="D13" s="9">
        <v>204.75</v>
      </c>
      <c r="E13" s="4">
        <v>3829</v>
      </c>
      <c r="F13" s="9">
        <v>765.8</v>
      </c>
      <c r="G13" s="4">
        <v>627</v>
      </c>
      <c r="H13" s="9">
        <v>313.5</v>
      </c>
      <c r="I13" s="10">
        <f t="shared" si="0"/>
        <v>1284.05</v>
      </c>
    </row>
    <row r="14" spans="1:9" s="3" customFormat="1" ht="15" customHeight="1" outlineLevel="2">
      <c r="A14" s="29" t="s">
        <v>42</v>
      </c>
      <c r="B14" s="4">
        <v>2006</v>
      </c>
      <c r="C14" s="4">
        <v>6225</v>
      </c>
      <c r="D14" s="9">
        <v>311.25</v>
      </c>
      <c r="E14" s="4">
        <v>4816</v>
      </c>
      <c r="F14" s="9">
        <v>963.2</v>
      </c>
      <c r="G14" s="4">
        <v>1055</v>
      </c>
      <c r="H14" s="9">
        <v>527.5</v>
      </c>
      <c r="I14" s="10">
        <f t="shared" si="0"/>
        <v>1801.95</v>
      </c>
    </row>
    <row r="15" spans="1:9" s="3" customFormat="1" ht="15" customHeight="1" outlineLevel="2">
      <c r="A15" s="29" t="s">
        <v>43</v>
      </c>
      <c r="B15" s="4">
        <v>2006</v>
      </c>
      <c r="C15" s="4">
        <v>6514</v>
      </c>
      <c r="D15" s="9">
        <v>325.7</v>
      </c>
      <c r="E15" s="4">
        <v>5855</v>
      </c>
      <c r="F15" s="9">
        <v>1171</v>
      </c>
      <c r="G15" s="4">
        <v>1221</v>
      </c>
      <c r="H15" s="9">
        <v>610.5</v>
      </c>
      <c r="I15" s="10">
        <f t="shared" si="0"/>
        <v>2107.1999999999998</v>
      </c>
    </row>
    <row r="16" spans="1:9" s="3" customFormat="1" ht="15" customHeight="1" outlineLevel="1">
      <c r="A16" s="29"/>
      <c r="B16" s="34" t="s">
        <v>53</v>
      </c>
      <c r="C16" s="4"/>
      <c r="D16" s="9"/>
      <c r="E16" s="4"/>
      <c r="F16" s="9"/>
      <c r="G16" s="4"/>
      <c r="H16" s="9"/>
      <c r="I16" s="10">
        <f>SUBTOTAL(1,I4:I15)</f>
        <v>1238.2166666666669</v>
      </c>
    </row>
    <row r="17" spans="1:9" s="3" customFormat="1" ht="15" customHeight="1" outlineLevel="2">
      <c r="A17" s="29" t="s">
        <v>32</v>
      </c>
      <c r="B17" s="4">
        <v>2007</v>
      </c>
      <c r="C17" s="4">
        <v>2310</v>
      </c>
      <c r="D17" s="9">
        <v>115.5</v>
      </c>
      <c r="E17" s="4">
        <v>2528</v>
      </c>
      <c r="F17" s="9">
        <v>505.6</v>
      </c>
      <c r="G17" s="4">
        <v>305</v>
      </c>
      <c r="H17" s="9">
        <v>152.5</v>
      </c>
      <c r="I17" s="10">
        <f t="shared" si="0"/>
        <v>773.6</v>
      </c>
    </row>
    <row r="18" spans="1:9" s="3" customFormat="1" ht="15" customHeight="1" outlineLevel="2">
      <c r="A18" s="29" t="s">
        <v>33</v>
      </c>
      <c r="B18" s="4">
        <v>2007</v>
      </c>
      <c r="C18" s="4">
        <v>3145</v>
      </c>
      <c r="D18" s="9">
        <v>157.25</v>
      </c>
      <c r="E18" s="4">
        <v>3740</v>
      </c>
      <c r="F18" s="9">
        <v>748</v>
      </c>
      <c r="G18" s="4">
        <v>528</v>
      </c>
      <c r="H18" s="9">
        <v>264</v>
      </c>
      <c r="I18" s="10">
        <f t="shared" si="0"/>
        <v>1169.25</v>
      </c>
    </row>
    <row r="19" spans="1:9" s="3" customFormat="1" ht="15" customHeight="1" outlineLevel="2">
      <c r="A19" s="29" t="s">
        <v>34</v>
      </c>
      <c r="B19" s="4">
        <v>2007</v>
      </c>
      <c r="C19" s="4">
        <v>3358</v>
      </c>
      <c r="D19" s="9">
        <v>167.9</v>
      </c>
      <c r="E19" s="4">
        <v>4151</v>
      </c>
      <c r="F19" s="9">
        <v>830.2</v>
      </c>
      <c r="G19" s="4">
        <v>682</v>
      </c>
      <c r="H19" s="9">
        <v>341</v>
      </c>
      <c r="I19" s="10">
        <f t="shared" si="0"/>
        <v>1339.1</v>
      </c>
    </row>
    <row r="20" spans="1:9" s="3" customFormat="1" ht="15" customHeight="1" outlineLevel="2">
      <c r="A20" s="29" t="s">
        <v>35</v>
      </c>
      <c r="B20" s="4">
        <v>2007</v>
      </c>
      <c r="C20" s="4">
        <v>3647</v>
      </c>
      <c r="D20" s="9">
        <v>182.35</v>
      </c>
      <c r="E20" s="4">
        <v>4329</v>
      </c>
      <c r="F20" s="9">
        <v>865.8</v>
      </c>
      <c r="G20" s="4">
        <v>654</v>
      </c>
      <c r="H20" s="9">
        <v>327</v>
      </c>
      <c r="I20" s="10">
        <f t="shared" si="0"/>
        <v>1375.1499999999999</v>
      </c>
    </row>
    <row r="21" spans="1:9" s="3" customFormat="1" ht="15" customHeight="1" outlineLevel="2">
      <c r="A21" s="29" t="s">
        <v>36</v>
      </c>
      <c r="B21" s="4">
        <v>2007</v>
      </c>
      <c r="C21" s="4">
        <v>4350</v>
      </c>
      <c r="D21" s="9">
        <v>217.5</v>
      </c>
      <c r="E21" s="4">
        <v>4492</v>
      </c>
      <c r="F21" s="9">
        <v>898.4</v>
      </c>
      <c r="G21" s="4">
        <v>726</v>
      </c>
      <c r="H21" s="9">
        <v>363</v>
      </c>
      <c r="I21" s="10">
        <f t="shared" si="0"/>
        <v>1478.9</v>
      </c>
    </row>
    <row r="22" spans="1:9" s="3" customFormat="1" ht="15" customHeight="1" outlineLevel="2">
      <c r="A22" s="29" t="s">
        <v>37</v>
      </c>
      <c r="B22" s="4">
        <v>2007</v>
      </c>
      <c r="C22" s="4">
        <v>4224</v>
      </c>
      <c r="D22" s="9">
        <v>211.2</v>
      </c>
      <c r="E22" s="4">
        <v>5614</v>
      </c>
      <c r="F22" s="9">
        <v>1122.8</v>
      </c>
      <c r="G22" s="4">
        <v>755</v>
      </c>
      <c r="H22" s="9">
        <v>377.5</v>
      </c>
      <c r="I22" s="10">
        <f t="shared" si="0"/>
        <v>1711.5</v>
      </c>
    </row>
    <row r="23" spans="1:9" s="3" customFormat="1" ht="15" customHeight="1" outlineLevel="2">
      <c r="A23" s="29" t="s">
        <v>38</v>
      </c>
      <c r="B23" s="4">
        <v>2007</v>
      </c>
      <c r="C23" s="4">
        <v>4096</v>
      </c>
      <c r="D23" s="9">
        <v>204.8</v>
      </c>
      <c r="E23" s="4">
        <v>4568</v>
      </c>
      <c r="F23" s="9">
        <v>913.6</v>
      </c>
      <c r="G23" s="4">
        <v>788</v>
      </c>
      <c r="H23" s="9">
        <v>394</v>
      </c>
      <c r="I23" s="10">
        <f t="shared" si="0"/>
        <v>1512.4</v>
      </c>
    </row>
    <row r="24" spans="1:9" s="3" customFormat="1" ht="15" customHeight="1" outlineLevel="2">
      <c r="A24" s="29" t="s">
        <v>39</v>
      </c>
      <c r="B24" s="4">
        <v>2007</v>
      </c>
      <c r="C24" s="4">
        <v>5134</v>
      </c>
      <c r="D24" s="9">
        <v>256.7</v>
      </c>
      <c r="E24" s="4">
        <v>706</v>
      </c>
      <c r="F24" s="9">
        <v>141.19999999999999</v>
      </c>
      <c r="G24" s="4">
        <v>299</v>
      </c>
      <c r="H24" s="9">
        <v>149.5</v>
      </c>
      <c r="I24" s="10">
        <f t="shared" si="0"/>
        <v>547.4</v>
      </c>
    </row>
    <row r="25" spans="1:9" s="3" customFormat="1" ht="15" customHeight="1" outlineLevel="2">
      <c r="A25" s="29" t="s">
        <v>40</v>
      </c>
      <c r="B25" s="4">
        <v>2007</v>
      </c>
      <c r="C25" s="4">
        <v>3957</v>
      </c>
      <c r="D25" s="9">
        <v>197.85</v>
      </c>
      <c r="E25" s="4">
        <v>4342</v>
      </c>
      <c r="F25" s="9">
        <v>868.4</v>
      </c>
      <c r="G25" s="4">
        <v>856</v>
      </c>
      <c r="H25" s="9">
        <v>428</v>
      </c>
      <c r="I25" s="10">
        <f t="shared" si="0"/>
        <v>1494.25</v>
      </c>
    </row>
    <row r="26" spans="1:9" s="3" customFormat="1" ht="15" customHeight="1" outlineLevel="2">
      <c r="A26" s="29" t="s">
        <v>41</v>
      </c>
      <c r="B26" s="4">
        <v>2007</v>
      </c>
      <c r="C26" s="4">
        <v>4511</v>
      </c>
      <c r="D26" s="9">
        <v>225.55</v>
      </c>
      <c r="E26" s="4">
        <v>4154</v>
      </c>
      <c r="F26" s="9">
        <v>830.8</v>
      </c>
      <c r="G26" s="4">
        <v>913</v>
      </c>
      <c r="H26" s="9">
        <v>456.5</v>
      </c>
      <c r="I26" s="10">
        <f t="shared" si="0"/>
        <v>1512.85</v>
      </c>
    </row>
    <row r="27" spans="1:9" s="3" customFormat="1" ht="15" customHeight="1" outlineLevel="2">
      <c r="A27" s="29" t="s">
        <v>42</v>
      </c>
      <c r="B27" s="4">
        <v>2007</v>
      </c>
      <c r="C27" s="4">
        <v>6884</v>
      </c>
      <c r="D27" s="9">
        <v>344.2</v>
      </c>
      <c r="E27" s="4">
        <v>5248</v>
      </c>
      <c r="F27" s="9">
        <v>1049.5999999999999</v>
      </c>
      <c r="G27" s="4">
        <v>1379</v>
      </c>
      <c r="H27" s="9">
        <v>689.5</v>
      </c>
      <c r="I27" s="10">
        <f t="shared" si="0"/>
        <v>2083.3000000000002</v>
      </c>
    </row>
    <row r="28" spans="1:9" s="3" customFormat="1" ht="15" customHeight="1" outlineLevel="2">
      <c r="A28" s="29" t="s">
        <v>43</v>
      </c>
      <c r="B28" s="4">
        <v>2007</v>
      </c>
      <c r="C28" s="4">
        <v>7154</v>
      </c>
      <c r="D28" s="9">
        <v>357.7</v>
      </c>
      <c r="E28" s="4">
        <v>6143</v>
      </c>
      <c r="F28" s="9">
        <v>1228.5999999999999</v>
      </c>
      <c r="G28" s="4">
        <v>1740</v>
      </c>
      <c r="H28" s="9">
        <v>870</v>
      </c>
      <c r="I28" s="10">
        <f t="shared" si="0"/>
        <v>2456.3000000000002</v>
      </c>
    </row>
    <row r="29" spans="1:9" s="3" customFormat="1" ht="15" customHeight="1" outlineLevel="1">
      <c r="A29" s="29"/>
      <c r="B29" s="35" t="s">
        <v>54</v>
      </c>
      <c r="C29" s="4"/>
      <c r="D29" s="9"/>
      <c r="E29" s="4"/>
      <c r="F29" s="9"/>
      <c r="G29" s="4"/>
      <c r="H29" s="9"/>
      <c r="I29" s="10">
        <f>SUBTOTAL(1,I17:I28)</f>
        <v>1454.5</v>
      </c>
    </row>
    <row r="30" spans="1:9" s="3" customFormat="1" ht="15" customHeight="1" outlineLevel="2">
      <c r="A30" s="29" t="s">
        <v>32</v>
      </c>
      <c r="B30" s="4">
        <v>2008</v>
      </c>
      <c r="C30" s="4">
        <v>2519</v>
      </c>
      <c r="D30" s="9">
        <v>125.95</v>
      </c>
      <c r="E30" s="4">
        <v>2866</v>
      </c>
      <c r="F30" s="9">
        <v>573.20000000000005</v>
      </c>
      <c r="G30" s="4">
        <v>482</v>
      </c>
      <c r="H30" s="9">
        <v>241</v>
      </c>
      <c r="I30" s="10">
        <f t="shared" si="0"/>
        <v>940.15000000000009</v>
      </c>
    </row>
    <row r="31" spans="1:9" s="3" customFormat="1" ht="15" customHeight="1" outlineLevel="2">
      <c r="A31" s="29" t="s">
        <v>33</v>
      </c>
      <c r="B31" s="4">
        <v>2008</v>
      </c>
      <c r="C31" s="4">
        <v>3442</v>
      </c>
      <c r="D31" s="9">
        <v>172.1</v>
      </c>
      <c r="E31" s="4">
        <v>3917</v>
      </c>
      <c r="F31" s="9">
        <v>783.4</v>
      </c>
      <c r="G31" s="4">
        <v>638</v>
      </c>
      <c r="H31" s="9">
        <v>319</v>
      </c>
      <c r="I31" s="10">
        <f t="shared" si="0"/>
        <v>1274.5</v>
      </c>
    </row>
    <row r="32" spans="1:9" s="3" customFormat="1" ht="15" customHeight="1" outlineLevel="1">
      <c r="A32" s="36"/>
      <c r="B32" s="40" t="s">
        <v>55</v>
      </c>
      <c r="C32" s="37"/>
      <c r="D32" s="38"/>
      <c r="E32" s="37"/>
      <c r="F32" s="38"/>
      <c r="G32" s="37"/>
      <c r="H32" s="38"/>
      <c r="I32" s="39">
        <f>SUBTOTAL(1,I30:I31)</f>
        <v>1107.325</v>
      </c>
    </row>
    <row r="33" spans="1:9" s="3" customFormat="1" ht="15" customHeight="1">
      <c r="A33" s="36"/>
      <c r="B33" s="40" t="s">
        <v>50</v>
      </c>
      <c r="C33" s="37"/>
      <c r="D33" s="38"/>
      <c r="E33" s="37"/>
      <c r="F33" s="38"/>
      <c r="G33" s="37"/>
      <c r="H33" s="38"/>
      <c r="I33" s="39">
        <f>SUBTOTAL(1,I4:I31)</f>
        <v>1327.971153846154</v>
      </c>
    </row>
  </sheetData>
  <mergeCells count="1">
    <mergeCell ref="A1:I1"/>
  </mergeCells>
  <pageMargins left="0.78740157499999996" right="0.78740157499999996" top="0.984251969" bottom="0.984251969" header="0.4921259845" footer="0.4921259845"/>
  <pageSetup paperSize="9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showGridLines="0" topLeftCell="A10" workbookViewId="0">
      <selection activeCell="C17" sqref="C17"/>
    </sheetView>
  </sheetViews>
  <sheetFormatPr baseColWidth="10" defaultRowHeight="12" x14ac:dyDescent="0"/>
  <cols>
    <col min="1" max="7" width="10.83203125" style="12"/>
    <col min="8" max="8" width="15.5" style="12" bestFit="1" customWidth="1"/>
    <col min="9" max="16384" width="10.83203125" style="12"/>
  </cols>
  <sheetData>
    <row r="1" spans="1:9" s="11" customFormat="1" ht="19.5" customHeight="1">
      <c r="A1" s="11" t="s">
        <v>58</v>
      </c>
    </row>
    <row r="2" spans="1:9" ht="20" customHeight="1">
      <c r="A2" s="14"/>
    </row>
    <row r="3" spans="1:9" ht="20" customHeight="1">
      <c r="A3" s="14" t="s">
        <v>59</v>
      </c>
    </row>
    <row r="4" spans="1:9" ht="20" customHeight="1">
      <c r="A4" s="14" t="s">
        <v>60</v>
      </c>
    </row>
    <row r="5" spans="1:9" ht="20" customHeight="1">
      <c r="A5" s="14" t="s">
        <v>61</v>
      </c>
    </row>
    <row r="6" spans="1:9" ht="20" customHeight="1">
      <c r="A6" s="14"/>
    </row>
    <row r="7" spans="1:9" ht="48">
      <c r="A7" s="5" t="s">
        <v>7</v>
      </c>
      <c r="B7" s="6" t="s">
        <v>8</v>
      </c>
      <c r="C7" s="6" t="s">
        <v>0</v>
      </c>
      <c r="D7" s="7" t="s">
        <v>1</v>
      </c>
      <c r="E7" s="6" t="s">
        <v>2</v>
      </c>
      <c r="F7" s="7" t="s">
        <v>3</v>
      </c>
      <c r="G7" s="6" t="s">
        <v>4</v>
      </c>
      <c r="H7" s="7" t="s">
        <v>5</v>
      </c>
      <c r="I7" s="8" t="s">
        <v>6</v>
      </c>
    </row>
    <row r="8" spans="1:9" ht="20" customHeight="1">
      <c r="A8" s="14"/>
    </row>
    <row r="9" spans="1:9" ht="20" customHeight="1">
      <c r="A9" s="14"/>
      <c r="E9" s="8" t="s">
        <v>6</v>
      </c>
    </row>
    <row r="10" spans="1:9" ht="20" customHeight="1">
      <c r="A10" s="12" t="s">
        <v>63</v>
      </c>
      <c r="E10" s="12" t="s">
        <v>62</v>
      </c>
    </row>
    <row r="11" spans="1:9" ht="20" customHeight="1">
      <c r="A11" s="14" t="s">
        <v>49</v>
      </c>
      <c r="C11" s="12">
        <f>DCOUNTA(tableau,1,E9:E10)</f>
        <v>17</v>
      </c>
    </row>
    <row r="12" spans="1:9" ht="20" customHeight="1"/>
    <row r="14" spans="1:9">
      <c r="A14" s="14"/>
      <c r="D14" s="6" t="s">
        <v>8</v>
      </c>
      <c r="E14" s="8" t="s">
        <v>6</v>
      </c>
    </row>
    <row r="15" spans="1:9">
      <c r="D15" s="12">
        <v>2006</v>
      </c>
      <c r="E15" s="12" t="s">
        <v>62</v>
      </c>
    </row>
    <row r="16" spans="1:9">
      <c r="A16" s="12" t="s">
        <v>64</v>
      </c>
    </row>
    <row r="17" spans="1:4">
      <c r="A17" s="14" t="s">
        <v>49</v>
      </c>
      <c r="C17" s="12">
        <f>DCOUNTA(tableau,1,D14:E15)</f>
        <v>7</v>
      </c>
    </row>
    <row r="22" spans="1:4">
      <c r="D22" s="8" t="s">
        <v>6</v>
      </c>
    </row>
    <row r="23" spans="1:4">
      <c r="A23" s="12" t="s">
        <v>51</v>
      </c>
      <c r="D23" s="41">
        <f>DMAX(tableau,9,G19:G20)</f>
        <v>2456.3000000000002</v>
      </c>
    </row>
    <row r="24" spans="1:4">
      <c r="A24" s="12" t="s">
        <v>7</v>
      </c>
      <c r="B24" s="43" t="str">
        <f>DGET(tableau,1,D22:D23)</f>
        <v>Décembre</v>
      </c>
    </row>
    <row r="25" spans="1:4">
      <c r="A25" s="12" t="s">
        <v>8</v>
      </c>
      <c r="B25" s="43">
        <f>DGET(tableau,2,D22:D23)</f>
        <v>2007</v>
      </c>
    </row>
  </sheetData>
  <pageMargins left="0.78740157499999996" right="0.78740157499999996" top="0.984251969" bottom="0.984251969" header="0.4921259845" footer="0.4921259845"/>
  <pageSetup paperSize="9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0"/>
  <sheetViews>
    <sheetView workbookViewId="0">
      <selection activeCell="A3" sqref="A3"/>
    </sheetView>
  </sheetViews>
  <sheetFormatPr baseColWidth="10" defaultRowHeight="12" x14ac:dyDescent="0"/>
  <sheetData>
    <row r="3" spans="1:3">
      <c r="A3" s="15"/>
      <c r="B3" s="16"/>
      <c r="C3" s="17"/>
    </row>
    <row r="4" spans="1:3">
      <c r="A4" s="18"/>
      <c r="B4" s="19"/>
      <c r="C4" s="20"/>
    </row>
    <row r="5" spans="1:3">
      <c r="A5" s="18"/>
      <c r="B5" s="19"/>
      <c r="C5" s="20"/>
    </row>
    <row r="6" spans="1:3">
      <c r="A6" s="18"/>
      <c r="B6" s="19"/>
      <c r="C6" s="20"/>
    </row>
    <row r="7" spans="1:3">
      <c r="A7" s="18"/>
      <c r="B7" s="19"/>
      <c r="C7" s="20"/>
    </row>
    <row r="8" spans="1:3">
      <c r="A8" s="18"/>
      <c r="B8" s="19"/>
      <c r="C8" s="20"/>
    </row>
    <row r="9" spans="1:3">
      <c r="A9" s="18"/>
      <c r="B9" s="19"/>
      <c r="C9" s="20"/>
    </row>
    <row r="10" spans="1:3">
      <c r="A10" s="18"/>
      <c r="B10" s="19"/>
      <c r="C10" s="20"/>
    </row>
    <row r="11" spans="1:3">
      <c r="A11" s="18"/>
      <c r="B11" s="19"/>
      <c r="C11" s="20"/>
    </row>
    <row r="12" spans="1:3">
      <c r="A12" s="18"/>
      <c r="B12" s="19"/>
      <c r="C12" s="20"/>
    </row>
    <row r="13" spans="1:3">
      <c r="A13" s="18"/>
      <c r="B13" s="19"/>
      <c r="C13" s="20"/>
    </row>
    <row r="14" spans="1:3">
      <c r="A14" s="18"/>
      <c r="B14" s="19"/>
      <c r="C14" s="20"/>
    </row>
    <row r="15" spans="1:3">
      <c r="A15" s="18"/>
      <c r="B15" s="19"/>
      <c r="C15" s="20"/>
    </row>
    <row r="16" spans="1:3">
      <c r="A16" s="18"/>
      <c r="B16" s="19"/>
      <c r="C16" s="20"/>
    </row>
    <row r="17" spans="1:3">
      <c r="A17" s="18"/>
      <c r="B17" s="19"/>
      <c r="C17" s="20"/>
    </row>
    <row r="18" spans="1:3">
      <c r="A18" s="18"/>
      <c r="B18" s="19"/>
      <c r="C18" s="20"/>
    </row>
    <row r="19" spans="1:3">
      <c r="A19" s="18"/>
      <c r="B19" s="19"/>
      <c r="C19" s="20"/>
    </row>
    <row r="20" spans="1:3">
      <c r="A20" s="21"/>
      <c r="B20" s="22"/>
      <c r="C20" s="23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8"/>
  <sheetViews>
    <sheetView workbookViewId="0">
      <selection activeCell="C12" sqref="C12"/>
    </sheetView>
  </sheetViews>
  <sheetFormatPr baseColWidth="10" defaultRowHeight="12" x14ac:dyDescent="0"/>
  <cols>
    <col min="1" max="1" width="21.1640625" bestFit="1" customWidth="1"/>
    <col min="2" max="2" width="19.1640625" bestFit="1" customWidth="1"/>
    <col min="3" max="3" width="18" customWidth="1"/>
    <col min="4" max="4" width="19.5" customWidth="1"/>
    <col min="5" max="5" width="20" customWidth="1"/>
  </cols>
  <sheetData>
    <row r="3" spans="1:5">
      <c r="B3" s="24" t="s">
        <v>28</v>
      </c>
    </row>
    <row r="4" spans="1:5">
      <c r="A4" s="24" t="s">
        <v>25</v>
      </c>
      <c r="B4" t="s">
        <v>27</v>
      </c>
      <c r="C4" t="s">
        <v>46</v>
      </c>
      <c r="D4" t="s">
        <v>47</v>
      </c>
      <c r="E4" t="s">
        <v>48</v>
      </c>
    </row>
    <row r="5" spans="1:5">
      <c r="A5" s="25">
        <v>2006</v>
      </c>
      <c r="B5" s="30">
        <v>14858.600000000002</v>
      </c>
      <c r="C5" s="30">
        <v>1238.2166666666669</v>
      </c>
      <c r="D5" s="30">
        <v>286.95000000000005</v>
      </c>
      <c r="E5" s="30">
        <v>2107.1999999999998</v>
      </c>
    </row>
    <row r="6" spans="1:5">
      <c r="A6" s="25">
        <v>2007</v>
      </c>
      <c r="B6" s="30">
        <v>17454</v>
      </c>
      <c r="C6" s="30">
        <v>1454.5</v>
      </c>
      <c r="D6" s="30">
        <v>547.4</v>
      </c>
      <c r="E6" s="30">
        <v>2456.3000000000002</v>
      </c>
    </row>
    <row r="7" spans="1:5">
      <c r="A7" s="25">
        <v>2008</v>
      </c>
      <c r="B7" s="30">
        <v>2214.65</v>
      </c>
      <c r="C7" s="30">
        <v>1107.325</v>
      </c>
      <c r="D7" s="30">
        <v>940.15000000000009</v>
      </c>
      <c r="E7" s="30">
        <v>1274.5</v>
      </c>
    </row>
    <row r="8" spans="1:5">
      <c r="A8" s="25" t="s">
        <v>26</v>
      </c>
      <c r="B8" s="30">
        <v>34527.250000000007</v>
      </c>
      <c r="C8" s="30">
        <v>1327.971153846154</v>
      </c>
      <c r="D8" s="30">
        <v>286.95000000000005</v>
      </c>
      <c r="E8" s="30">
        <v>2456.3000000000002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8"/>
  <sheetViews>
    <sheetView workbookViewId="0">
      <selection activeCell="C13" sqref="C13"/>
    </sheetView>
  </sheetViews>
  <sheetFormatPr baseColWidth="10" defaultRowHeight="12" x14ac:dyDescent="0"/>
  <cols>
    <col min="1" max="1" width="21.1640625" bestFit="1" customWidth="1"/>
    <col min="2" max="2" width="19.5" bestFit="1" customWidth="1"/>
    <col min="3" max="3" width="22.33203125" bestFit="1" customWidth="1"/>
    <col min="4" max="4" width="26.5" bestFit="1" customWidth="1"/>
    <col min="5" max="5" width="19.1640625" bestFit="1" customWidth="1"/>
  </cols>
  <sheetData>
    <row r="3" spans="1:4">
      <c r="B3" s="24" t="s">
        <v>28</v>
      </c>
    </row>
    <row r="4" spans="1:4">
      <c r="A4" s="24" t="s">
        <v>25</v>
      </c>
      <c r="B4" t="s">
        <v>29</v>
      </c>
      <c r="C4" t="s">
        <v>30</v>
      </c>
      <c r="D4" t="s">
        <v>31</v>
      </c>
    </row>
    <row r="5" spans="1:4">
      <c r="A5" s="25">
        <v>2006</v>
      </c>
      <c r="B5" s="26">
        <v>2265.5</v>
      </c>
      <c r="C5" s="26">
        <v>9073.6</v>
      </c>
      <c r="D5" s="26">
        <v>3519.5</v>
      </c>
    </row>
    <row r="6" spans="1:4">
      <c r="A6" s="25">
        <v>2007</v>
      </c>
      <c r="B6" s="26">
        <v>2638.4999999999995</v>
      </c>
      <c r="C6" s="26">
        <v>10003</v>
      </c>
      <c r="D6" s="26">
        <v>4812.5</v>
      </c>
    </row>
    <row r="7" spans="1:4">
      <c r="A7" s="25">
        <v>2008</v>
      </c>
      <c r="B7" s="26">
        <v>298.05</v>
      </c>
      <c r="C7" s="26">
        <v>1356.6</v>
      </c>
      <c r="D7" s="26">
        <v>560</v>
      </c>
    </row>
    <row r="8" spans="1:4">
      <c r="A8" s="25" t="s">
        <v>26</v>
      </c>
      <c r="B8" s="26">
        <v>5202.05</v>
      </c>
      <c r="C8" s="26">
        <v>20433.199999999997</v>
      </c>
      <c r="D8" s="26">
        <v>8892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B11" sqref="B11"/>
    </sheetView>
  </sheetViews>
  <sheetFormatPr baseColWidth="10" defaultRowHeight="12" x14ac:dyDescent="0"/>
  <cols>
    <col min="1" max="1" width="21.1640625" bestFit="1" customWidth="1"/>
    <col min="2" max="2" width="19.5" bestFit="1" customWidth="1"/>
    <col min="3" max="3" width="22.33203125" bestFit="1" customWidth="1"/>
    <col min="4" max="4" width="26.5" bestFit="1" customWidth="1"/>
    <col min="5" max="5" width="19.1640625" bestFit="1" customWidth="1"/>
  </cols>
  <sheetData>
    <row r="1" spans="1:4">
      <c r="A1" s="24" t="s">
        <v>7</v>
      </c>
      <c r="B1" t="s">
        <v>32</v>
      </c>
    </row>
    <row r="3" spans="1:4">
      <c r="B3" s="24" t="s">
        <v>28</v>
      </c>
    </row>
    <row r="4" spans="1:4">
      <c r="A4" s="24" t="s">
        <v>25</v>
      </c>
      <c r="B4" t="s">
        <v>29</v>
      </c>
      <c r="C4" t="s">
        <v>30</v>
      </c>
      <c r="D4" t="s">
        <v>31</v>
      </c>
    </row>
    <row r="5" spans="1:4">
      <c r="A5" s="25">
        <v>2006</v>
      </c>
      <c r="B5" s="26">
        <v>108.75</v>
      </c>
      <c r="C5" s="26">
        <v>469.8</v>
      </c>
      <c r="D5" s="26">
        <v>138.5</v>
      </c>
    </row>
    <row r="6" spans="1:4">
      <c r="A6" s="25">
        <v>2007</v>
      </c>
      <c r="B6" s="26">
        <v>115.5</v>
      </c>
      <c r="C6" s="26">
        <v>505.6</v>
      </c>
      <c r="D6" s="26">
        <v>152.5</v>
      </c>
    </row>
    <row r="7" spans="1:4">
      <c r="A7" s="25">
        <v>2008</v>
      </c>
      <c r="B7" s="26">
        <v>125.95</v>
      </c>
      <c r="C7" s="26">
        <v>573.20000000000005</v>
      </c>
      <c r="D7" s="26">
        <v>241</v>
      </c>
    </row>
    <row r="8" spans="1:4">
      <c r="A8" s="25" t="s">
        <v>26</v>
      </c>
      <c r="B8" s="26">
        <v>350.2</v>
      </c>
      <c r="C8" s="26">
        <v>1548.6000000000001</v>
      </c>
      <c r="D8" s="26">
        <v>532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3"/>
  <sheetViews>
    <sheetView workbookViewId="0">
      <selection activeCell="B16" sqref="B16"/>
    </sheetView>
  </sheetViews>
  <sheetFormatPr baseColWidth="10" defaultRowHeight="12" x14ac:dyDescent="0"/>
  <cols>
    <col min="1" max="1" width="21.1640625" bestFit="1" customWidth="1"/>
    <col min="2" max="2" width="19.5" bestFit="1" customWidth="1"/>
    <col min="3" max="3" width="22.33203125" bestFit="1" customWidth="1"/>
    <col min="4" max="4" width="26.5" bestFit="1" customWidth="1"/>
  </cols>
  <sheetData>
    <row r="3" spans="1:4">
      <c r="B3" s="24" t="s">
        <v>28</v>
      </c>
    </row>
    <row r="4" spans="1:4">
      <c r="A4" s="24" t="s">
        <v>25</v>
      </c>
      <c r="B4" t="s">
        <v>29</v>
      </c>
      <c r="C4" t="s">
        <v>30</v>
      </c>
      <c r="D4" t="s">
        <v>31</v>
      </c>
    </row>
    <row r="5" spans="1:4">
      <c r="A5" s="25">
        <v>2006</v>
      </c>
      <c r="B5" s="27">
        <v>841.7</v>
      </c>
      <c r="C5" s="27">
        <v>2900</v>
      </c>
      <c r="D5" s="27">
        <v>1451.5</v>
      </c>
    </row>
    <row r="6" spans="1:4">
      <c r="A6" s="28" t="s">
        <v>41</v>
      </c>
      <c r="B6" s="27">
        <v>204.75</v>
      </c>
      <c r="C6" s="27">
        <v>765.8</v>
      </c>
      <c r="D6" s="27">
        <v>313.5</v>
      </c>
    </row>
    <row r="7" spans="1:4">
      <c r="A7" s="28" t="s">
        <v>42</v>
      </c>
      <c r="B7" s="27">
        <v>311.25</v>
      </c>
      <c r="C7" s="27">
        <v>963.2</v>
      </c>
      <c r="D7" s="27">
        <v>527.5</v>
      </c>
    </row>
    <row r="8" spans="1:4">
      <c r="A8" s="28" t="s">
        <v>43</v>
      </c>
      <c r="B8" s="27">
        <v>325.7</v>
      </c>
      <c r="C8" s="27">
        <v>1171</v>
      </c>
      <c r="D8" s="27">
        <v>610.5</v>
      </c>
    </row>
    <row r="9" spans="1:4">
      <c r="A9" s="25">
        <v>2007</v>
      </c>
      <c r="B9" s="27">
        <v>927.45</v>
      </c>
      <c r="C9" s="27">
        <v>3109</v>
      </c>
      <c r="D9" s="27">
        <v>2016</v>
      </c>
    </row>
    <row r="10" spans="1:4">
      <c r="A10" s="28" t="s">
        <v>41</v>
      </c>
      <c r="B10" s="27">
        <v>225.55</v>
      </c>
      <c r="C10" s="27">
        <v>830.8</v>
      </c>
      <c r="D10" s="27">
        <v>456.5</v>
      </c>
    </row>
    <row r="11" spans="1:4">
      <c r="A11" s="28" t="s">
        <v>42</v>
      </c>
      <c r="B11" s="27">
        <v>344.2</v>
      </c>
      <c r="C11" s="27">
        <v>1049.5999999999999</v>
      </c>
      <c r="D11" s="27">
        <v>689.5</v>
      </c>
    </row>
    <row r="12" spans="1:4">
      <c r="A12" s="28" t="s">
        <v>43</v>
      </c>
      <c r="B12" s="27">
        <v>357.7</v>
      </c>
      <c r="C12" s="27">
        <v>1228.5999999999999</v>
      </c>
      <c r="D12" s="27">
        <v>870</v>
      </c>
    </row>
    <row r="13" spans="1:4">
      <c r="A13" s="25" t="s">
        <v>26</v>
      </c>
      <c r="B13" s="27">
        <v>1769.15</v>
      </c>
      <c r="C13" s="27">
        <v>6009</v>
      </c>
      <c r="D13" s="27">
        <v>3467.5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7"/>
  <sheetViews>
    <sheetView workbookViewId="0">
      <selection activeCell="B11" sqref="B11"/>
    </sheetView>
  </sheetViews>
  <sheetFormatPr baseColWidth="10" defaultRowHeight="12" x14ac:dyDescent="0"/>
  <cols>
    <col min="1" max="1" width="21.1640625" bestFit="1" customWidth="1"/>
    <col min="2" max="2" width="15.6640625" bestFit="1" customWidth="1"/>
  </cols>
  <sheetData>
    <row r="3" spans="1:2">
      <c r="A3" s="24" t="s">
        <v>25</v>
      </c>
      <c r="B3" t="s">
        <v>56</v>
      </c>
    </row>
    <row r="4" spans="1:2">
      <c r="A4" s="25">
        <v>2006</v>
      </c>
      <c r="B4" s="27">
        <v>12</v>
      </c>
    </row>
    <row r="5" spans="1:2">
      <c r="A5" s="25">
        <v>2007</v>
      </c>
      <c r="B5" s="27">
        <v>12</v>
      </c>
    </row>
    <row r="6" spans="1:2">
      <c r="A6" s="25">
        <v>2008</v>
      </c>
      <c r="B6" s="27">
        <v>2</v>
      </c>
    </row>
    <row r="7" spans="1:2">
      <c r="A7" s="25" t="s">
        <v>26</v>
      </c>
      <c r="B7" s="27">
        <v>26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4"/>
  <sheetViews>
    <sheetView topLeftCell="A3" zoomScale="85" zoomScaleNormal="85" zoomScalePageLayoutView="85" workbookViewId="0">
      <selection activeCell="G6" sqref="G6"/>
    </sheetView>
  </sheetViews>
  <sheetFormatPr baseColWidth="10" defaultRowHeight="12" x14ac:dyDescent="0"/>
  <cols>
    <col min="1" max="1" width="21.1640625" bestFit="1" customWidth="1"/>
    <col min="2" max="2" width="19.5" bestFit="1" customWidth="1"/>
    <col min="3" max="3" width="22.33203125" bestFit="1" customWidth="1"/>
    <col min="4" max="4" width="26.5" bestFit="1" customWidth="1"/>
  </cols>
  <sheetData>
    <row r="3" spans="1:4">
      <c r="B3" s="24" t="s">
        <v>28</v>
      </c>
    </row>
    <row r="4" spans="1:4">
      <c r="A4" s="24" t="s">
        <v>25</v>
      </c>
      <c r="B4" t="s">
        <v>29</v>
      </c>
      <c r="C4" t="s">
        <v>30</v>
      </c>
      <c r="D4" t="s">
        <v>31</v>
      </c>
    </row>
    <row r="5" spans="1:4">
      <c r="A5" s="25">
        <v>2006</v>
      </c>
      <c r="B5" s="27">
        <v>2265.5</v>
      </c>
      <c r="C5" s="27">
        <v>9073.6</v>
      </c>
      <c r="D5" s="27">
        <v>3519.5</v>
      </c>
    </row>
    <row r="6" spans="1:4">
      <c r="A6" s="28" t="s">
        <v>32</v>
      </c>
      <c r="B6" s="27">
        <v>108.75</v>
      </c>
      <c r="C6" s="27">
        <v>469.8</v>
      </c>
      <c r="D6" s="27">
        <v>138.5</v>
      </c>
    </row>
    <row r="7" spans="1:4">
      <c r="A7" s="28" t="s">
        <v>33</v>
      </c>
      <c r="B7" s="27">
        <v>150.4</v>
      </c>
      <c r="C7" s="27">
        <v>655.20000000000005</v>
      </c>
      <c r="D7" s="27">
        <v>202.5</v>
      </c>
    </row>
    <row r="8" spans="1:4">
      <c r="A8" s="28" t="s">
        <v>34</v>
      </c>
      <c r="B8" s="27">
        <v>152.44999999999999</v>
      </c>
      <c r="C8" s="27">
        <v>750.8</v>
      </c>
      <c r="D8" s="27">
        <v>232</v>
      </c>
    </row>
    <row r="9" spans="1:4">
      <c r="A9" s="28" t="s">
        <v>35</v>
      </c>
      <c r="B9" s="27">
        <v>167.2</v>
      </c>
      <c r="C9" s="27">
        <v>765</v>
      </c>
      <c r="D9" s="27">
        <v>212.5</v>
      </c>
    </row>
    <row r="10" spans="1:4">
      <c r="A10" s="28" t="s">
        <v>36</v>
      </c>
      <c r="B10" s="27">
        <v>192.9</v>
      </c>
      <c r="C10" s="27">
        <v>847.4</v>
      </c>
      <c r="D10" s="27">
        <v>286</v>
      </c>
    </row>
    <row r="11" spans="1:4">
      <c r="A11" s="28" t="s">
        <v>37</v>
      </c>
      <c r="B11" s="27">
        <v>192.8</v>
      </c>
      <c r="C11" s="27">
        <v>924.2</v>
      </c>
      <c r="D11" s="27">
        <v>292.5</v>
      </c>
    </row>
    <row r="12" spans="1:4">
      <c r="A12" s="28" t="s">
        <v>38</v>
      </c>
      <c r="B12" s="27">
        <v>195.05</v>
      </c>
      <c r="C12" s="27">
        <v>824.4</v>
      </c>
      <c r="D12" s="27">
        <v>321</v>
      </c>
    </row>
    <row r="13" spans="1:4">
      <c r="A13" s="28" t="s">
        <v>39</v>
      </c>
      <c r="B13" s="27">
        <v>77.150000000000006</v>
      </c>
      <c r="C13" s="27">
        <v>132.80000000000001</v>
      </c>
      <c r="D13" s="27">
        <v>77</v>
      </c>
    </row>
    <row r="14" spans="1:4">
      <c r="A14" s="28" t="s">
        <v>40</v>
      </c>
      <c r="B14" s="27">
        <v>187.1</v>
      </c>
      <c r="C14" s="27">
        <v>804</v>
      </c>
      <c r="D14" s="27">
        <v>306</v>
      </c>
    </row>
    <row r="15" spans="1:4">
      <c r="A15" s="28" t="s">
        <v>41</v>
      </c>
      <c r="B15" s="27">
        <v>204.75</v>
      </c>
      <c r="C15" s="27">
        <v>765.8</v>
      </c>
      <c r="D15" s="27">
        <v>313.5</v>
      </c>
    </row>
    <row r="16" spans="1:4">
      <c r="A16" s="28" t="s">
        <v>42</v>
      </c>
      <c r="B16" s="27">
        <v>311.25</v>
      </c>
      <c r="C16" s="27">
        <v>963.2</v>
      </c>
      <c r="D16" s="27">
        <v>527.5</v>
      </c>
    </row>
    <row r="17" spans="1:4">
      <c r="A17" s="28" t="s">
        <v>43</v>
      </c>
      <c r="B17" s="27">
        <v>325.7</v>
      </c>
      <c r="C17" s="27">
        <v>1171</v>
      </c>
      <c r="D17" s="27">
        <v>610.5</v>
      </c>
    </row>
    <row r="18" spans="1:4">
      <c r="A18" s="25">
        <v>2007</v>
      </c>
      <c r="B18" s="27">
        <v>2638.4999999999995</v>
      </c>
      <c r="C18" s="27">
        <v>10003</v>
      </c>
      <c r="D18" s="27">
        <v>4812.5</v>
      </c>
    </row>
    <row r="19" spans="1:4">
      <c r="A19" s="28" t="s">
        <v>32</v>
      </c>
      <c r="B19" s="27">
        <v>115.5</v>
      </c>
      <c r="C19" s="27">
        <v>505.6</v>
      </c>
      <c r="D19" s="27">
        <v>152.5</v>
      </c>
    </row>
    <row r="20" spans="1:4">
      <c r="A20" s="28" t="s">
        <v>33</v>
      </c>
      <c r="B20" s="27">
        <v>157.25</v>
      </c>
      <c r="C20" s="27">
        <v>748</v>
      </c>
      <c r="D20" s="27">
        <v>264</v>
      </c>
    </row>
    <row r="21" spans="1:4">
      <c r="A21" s="28" t="s">
        <v>34</v>
      </c>
      <c r="B21" s="27">
        <v>167.9</v>
      </c>
      <c r="C21" s="27">
        <v>830.2</v>
      </c>
      <c r="D21" s="27">
        <v>341</v>
      </c>
    </row>
    <row r="22" spans="1:4">
      <c r="A22" s="28" t="s">
        <v>35</v>
      </c>
      <c r="B22" s="27">
        <v>182.35</v>
      </c>
      <c r="C22" s="27">
        <v>865.8</v>
      </c>
      <c r="D22" s="27">
        <v>327</v>
      </c>
    </row>
    <row r="23" spans="1:4">
      <c r="A23" s="28" t="s">
        <v>36</v>
      </c>
      <c r="B23" s="27">
        <v>217.5</v>
      </c>
      <c r="C23" s="27">
        <v>898.4</v>
      </c>
      <c r="D23" s="27">
        <v>363</v>
      </c>
    </row>
    <row r="24" spans="1:4">
      <c r="A24" s="28" t="s">
        <v>37</v>
      </c>
      <c r="B24" s="27">
        <v>211.2</v>
      </c>
      <c r="C24" s="27">
        <v>1122.8</v>
      </c>
      <c r="D24" s="27">
        <v>377.5</v>
      </c>
    </row>
    <row r="25" spans="1:4">
      <c r="A25" s="28" t="s">
        <v>38</v>
      </c>
      <c r="B25" s="27">
        <v>204.8</v>
      </c>
      <c r="C25" s="27">
        <v>913.6</v>
      </c>
      <c r="D25" s="27">
        <v>394</v>
      </c>
    </row>
    <row r="26" spans="1:4">
      <c r="A26" s="28" t="s">
        <v>39</v>
      </c>
      <c r="B26" s="27">
        <v>256.7</v>
      </c>
      <c r="C26" s="27">
        <v>141.19999999999999</v>
      </c>
      <c r="D26" s="27">
        <v>149.5</v>
      </c>
    </row>
    <row r="27" spans="1:4">
      <c r="A27" s="28" t="s">
        <v>40</v>
      </c>
      <c r="B27" s="27">
        <v>197.85</v>
      </c>
      <c r="C27" s="27">
        <v>868.4</v>
      </c>
      <c r="D27" s="27">
        <v>428</v>
      </c>
    </row>
    <row r="28" spans="1:4">
      <c r="A28" s="28" t="s">
        <v>41</v>
      </c>
      <c r="B28" s="27">
        <v>225.55</v>
      </c>
      <c r="C28" s="27">
        <v>830.8</v>
      </c>
      <c r="D28" s="27">
        <v>456.5</v>
      </c>
    </row>
    <row r="29" spans="1:4">
      <c r="A29" s="28" t="s">
        <v>42</v>
      </c>
      <c r="B29" s="27">
        <v>344.2</v>
      </c>
      <c r="C29" s="27">
        <v>1049.5999999999999</v>
      </c>
      <c r="D29" s="27">
        <v>689.5</v>
      </c>
    </row>
    <row r="30" spans="1:4">
      <c r="A30" s="28" t="s">
        <v>43</v>
      </c>
      <c r="B30" s="27">
        <v>357.7</v>
      </c>
      <c r="C30" s="27">
        <v>1228.5999999999999</v>
      </c>
      <c r="D30" s="27">
        <v>870</v>
      </c>
    </row>
    <row r="31" spans="1:4">
      <c r="A31" s="25">
        <v>2008</v>
      </c>
      <c r="B31" s="27">
        <v>298.05</v>
      </c>
      <c r="C31" s="27">
        <v>1356.6</v>
      </c>
      <c r="D31" s="27">
        <v>560</v>
      </c>
    </row>
    <row r="32" spans="1:4">
      <c r="A32" s="28" t="s">
        <v>32</v>
      </c>
      <c r="B32" s="27">
        <v>125.95</v>
      </c>
      <c r="C32" s="27">
        <v>573.20000000000005</v>
      </c>
      <c r="D32" s="27">
        <v>241</v>
      </c>
    </row>
    <row r="33" spans="1:4">
      <c r="A33" s="28" t="s">
        <v>33</v>
      </c>
      <c r="B33" s="27">
        <v>172.1</v>
      </c>
      <c r="C33" s="27">
        <v>783.4</v>
      </c>
      <c r="D33" s="27">
        <v>319</v>
      </c>
    </row>
    <row r="34" spans="1:4">
      <c r="A34" s="25" t="s">
        <v>26</v>
      </c>
      <c r="B34" s="27">
        <v>5202.0499999999993</v>
      </c>
      <c r="C34" s="27">
        <v>20433.2</v>
      </c>
      <c r="D34" s="27">
        <v>8892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B2" sqref="B2"/>
    </sheetView>
  </sheetViews>
  <sheetFormatPr baseColWidth="10" defaultRowHeight="12" x14ac:dyDescent="0"/>
  <cols>
    <col min="1" max="1" width="21.1640625" customWidth="1"/>
    <col min="2" max="2" width="27.6640625" bestFit="1" customWidth="1"/>
  </cols>
  <sheetData>
    <row r="1" spans="1:2">
      <c r="A1" s="24" t="s">
        <v>8</v>
      </c>
      <c r="B1" s="25">
        <v>2007</v>
      </c>
    </row>
    <row r="3" spans="1:2">
      <c r="A3" s="24" t="s">
        <v>25</v>
      </c>
      <c r="B3" t="s">
        <v>45</v>
      </c>
    </row>
    <row r="4" spans="1:2">
      <c r="A4" s="25" t="s">
        <v>32</v>
      </c>
      <c r="B4" s="26">
        <v>152.5</v>
      </c>
    </row>
    <row r="5" spans="1:2">
      <c r="A5" s="25" t="s">
        <v>33</v>
      </c>
      <c r="B5" s="26">
        <v>264</v>
      </c>
    </row>
    <row r="6" spans="1:2">
      <c r="A6" s="25" t="s">
        <v>34</v>
      </c>
      <c r="B6" s="26">
        <v>341</v>
      </c>
    </row>
    <row r="7" spans="1:2">
      <c r="A7" s="25" t="s">
        <v>35</v>
      </c>
      <c r="B7" s="26">
        <v>327</v>
      </c>
    </row>
    <row r="8" spans="1:2">
      <c r="A8" s="25" t="s">
        <v>36</v>
      </c>
      <c r="B8" s="26">
        <v>363</v>
      </c>
    </row>
    <row r="9" spans="1:2">
      <c r="A9" s="25" t="s">
        <v>37</v>
      </c>
      <c r="B9" s="26">
        <v>377.5</v>
      </c>
    </row>
    <row r="10" spans="1:2">
      <c r="A10" s="25" t="s">
        <v>38</v>
      </c>
      <c r="B10" s="26">
        <v>394</v>
      </c>
    </row>
    <row r="11" spans="1:2">
      <c r="A11" s="25" t="s">
        <v>39</v>
      </c>
      <c r="B11" s="26">
        <v>149.5</v>
      </c>
    </row>
    <row r="12" spans="1:2">
      <c r="A12" s="25" t="s">
        <v>40</v>
      </c>
      <c r="B12" s="26">
        <v>428</v>
      </c>
    </row>
    <row r="13" spans="1:2">
      <c r="A13" s="25" t="s">
        <v>41</v>
      </c>
      <c r="B13" s="26">
        <v>456.5</v>
      </c>
    </row>
    <row r="14" spans="1:2">
      <c r="A14" s="25" t="s">
        <v>42</v>
      </c>
      <c r="B14" s="26">
        <v>689.5</v>
      </c>
    </row>
    <row r="15" spans="1:2">
      <c r="A15" s="25" t="s">
        <v>43</v>
      </c>
      <c r="B15" s="26">
        <v>870</v>
      </c>
    </row>
    <row r="16" spans="1:2">
      <c r="A16" s="25" t="s">
        <v>26</v>
      </c>
      <c r="B16" s="26">
        <v>401.04166666666669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19</vt:i4>
      </vt:variant>
    </vt:vector>
  </HeadingPairs>
  <TitlesOfParts>
    <vt:vector size="19" baseType="lpstr">
      <vt:lpstr>Enoncé TCD</vt:lpstr>
      <vt:lpstr>TCD Vierge</vt:lpstr>
      <vt:lpstr>TCD 1</vt:lpstr>
      <vt:lpstr>TCD 2</vt:lpstr>
      <vt:lpstr>TCD 3</vt:lpstr>
      <vt:lpstr>TCD 4</vt:lpstr>
      <vt:lpstr>TCD 5</vt:lpstr>
      <vt:lpstr>TCD 6</vt:lpstr>
      <vt:lpstr>TCD 7</vt:lpstr>
      <vt:lpstr>TDC 8</vt:lpstr>
      <vt:lpstr>Enoncé Filtre automatique</vt:lpstr>
      <vt:lpstr>Graphique</vt:lpstr>
      <vt:lpstr>Factures, ordre chronologique</vt:lpstr>
      <vt:lpstr>Factures, ordre chronologiq (2)</vt:lpstr>
      <vt:lpstr>Filtre 1</vt:lpstr>
      <vt:lpstr>Filtre 2</vt:lpstr>
      <vt:lpstr>Filtre 3</vt:lpstr>
      <vt:lpstr>Sous total</vt:lpstr>
      <vt:lpstr>Enoncé Fonctions base de donnée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bouquet.</dc:creator>
  <cp:lastModifiedBy>Thierry BAUSER</cp:lastModifiedBy>
  <cp:lastPrinted>2008-04-28T09:51:12Z</cp:lastPrinted>
  <dcterms:created xsi:type="dcterms:W3CDTF">2004-02-19T20:22:16Z</dcterms:created>
  <dcterms:modified xsi:type="dcterms:W3CDTF">2015-01-07T08:21:18Z</dcterms:modified>
</cp:coreProperties>
</file>