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filterPrivacy="1" autoCompressPictures="0"/>
  <bookViews>
    <workbookView xWindow="0" yWindow="0" windowWidth="25600" windowHeight="14740"/>
  </bookViews>
  <sheets>
    <sheet name="fin phase 1" sheetId="7" r:id="rId1"/>
  </sheets>
  <definedNames>
    <definedName name="_xlnm.Print_Area" localSheetId="0">'fin phase 1'!$A$1:$M$27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7" l="1"/>
  <c r="F10" i="7"/>
  <c r="E10" i="7"/>
  <c r="E11" i="7"/>
  <c r="E12" i="7"/>
  <c r="E13" i="7"/>
  <c r="D13" i="7"/>
  <c r="F13" i="7"/>
  <c r="G13" i="7"/>
  <c r="E14" i="7"/>
  <c r="E15" i="7"/>
  <c r="E16" i="7"/>
  <c r="E17" i="7"/>
  <c r="D17" i="7"/>
  <c r="F17" i="7"/>
  <c r="G17" i="7"/>
  <c r="D11" i="7"/>
  <c r="F11" i="7"/>
  <c r="D12" i="7"/>
  <c r="D14" i="7"/>
  <c r="F14" i="7"/>
  <c r="D15" i="7"/>
  <c r="F15" i="7"/>
  <c r="D16" i="7"/>
  <c r="G10" i="7"/>
  <c r="G14" i="7"/>
  <c r="F16" i="7"/>
  <c r="G16" i="7"/>
  <c r="F12" i="7"/>
  <c r="G12" i="7"/>
  <c r="G11" i="7"/>
  <c r="G15" i="7"/>
  <c r="B6" i="7"/>
  <c r="E20" i="7"/>
  <c r="E21" i="7"/>
  <c r="E19" i="7"/>
  <c r="G18" i="7"/>
</calcChain>
</file>

<file path=xl/sharedStrings.xml><?xml version="1.0" encoding="utf-8"?>
<sst xmlns="http://schemas.openxmlformats.org/spreadsheetml/2006/main" count="26" uniqueCount="26">
  <si>
    <t>CRÉER UN TABLEAU DE CALCULS</t>
  </si>
  <si>
    <t>TOUPOUR-LINFAUX</t>
  </si>
  <si>
    <t>Date impression</t>
  </si>
  <si>
    <t>Tableau des rémunérations des représentants</t>
  </si>
  <si>
    <t>REPRESENTANT</t>
  </si>
  <si>
    <t>CA</t>
  </si>
  <si>
    <t>KM</t>
  </si>
  <si>
    <t>COMMISSION</t>
  </si>
  <si>
    <t>INDEMNITE</t>
  </si>
  <si>
    <t>BONUS</t>
  </si>
  <si>
    <t>REMUNERATION</t>
  </si>
  <si>
    <t>MARTIN</t>
  </si>
  <si>
    <t>FELIX</t>
  </si>
  <si>
    <t>RAGUIN</t>
  </si>
  <si>
    <t>PAULET</t>
  </si>
  <si>
    <t>VADEZ</t>
  </si>
  <si>
    <t>BOJKO</t>
  </si>
  <si>
    <t>PELERIN</t>
  </si>
  <si>
    <t>CHABROL</t>
  </si>
  <si>
    <t>Rémunération la plus faible</t>
  </si>
  <si>
    <t>Rémunération la plus haute</t>
  </si>
  <si>
    <t>Moyenne des rémunérations</t>
  </si>
  <si>
    <t>Total</t>
  </si>
  <si>
    <t>Commission</t>
  </si>
  <si>
    <t>Indemnité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</si>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</sst>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&quot;F&quot;_-;\-* #,##0.00\ &quot;F&quot;_-;_-* &quot;-&quot;??\ &quot;F&quot;_-;_-@_-"/>
    <numFmt numFmtId="166" formatCode="_-* #,##0.00\ [$€]_-;\-* #,##0.00\ [$€]_-;_-* &quot;-&quot;??\ [$€]_-;_-@_-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Comic Sans MS"/>
      <family val="4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>
      <alignment horizontal="center" vertical="center"/>
    </xf>
    <xf numFmtId="9" fontId="4" fillId="0" borderId="0" applyFont="0" applyFill="0" applyBorder="0" applyAlignment="0" applyProtection="0"/>
    <xf numFmtId="0" fontId="6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1" fillId="0" borderId="0" xfId="1" applyAlignment="1"/>
    <xf numFmtId="0" fontId="1" fillId="0" borderId="0" xfId="1" applyFill="1"/>
    <xf numFmtId="0" fontId="1" fillId="0" borderId="0" xfId="1"/>
    <xf numFmtId="0" fontId="3" fillId="0" borderId="0" xfId="1" applyFont="1" applyFill="1"/>
    <xf numFmtId="0" fontId="3" fillId="0" borderId="0" xfId="1" applyFont="1"/>
    <xf numFmtId="0" fontId="4" fillId="4" borderId="1" xfId="7" applyBorder="1"/>
    <xf numFmtId="0" fontId="4" fillId="4" borderId="2" xfId="7" applyBorder="1"/>
    <xf numFmtId="0" fontId="4" fillId="4" borderId="3" xfId="7" applyBorder="1"/>
    <xf numFmtId="14" fontId="4" fillId="4" borderId="2" xfId="7" applyNumberFormat="1" applyBorder="1"/>
    <xf numFmtId="0" fontId="0" fillId="0" borderId="0" xfId="0" applyAlignment="1">
      <alignment horizontal="center" vertical="center"/>
    </xf>
    <xf numFmtId="164" fontId="0" fillId="0" borderId="0" xfId="4" applyFont="1"/>
    <xf numFmtId="0" fontId="6" fillId="6" borderId="0" xfId="10"/>
    <xf numFmtId="164" fontId="6" fillId="6" borderId="0" xfId="10" applyNumberFormat="1"/>
    <xf numFmtId="164" fontId="0" fillId="0" borderId="4" xfId="4" applyFont="1" applyBorder="1"/>
    <xf numFmtId="0" fontId="8" fillId="0" borderId="5" xfId="0" applyFont="1" applyBorder="1"/>
    <xf numFmtId="9" fontId="0" fillId="0" borderId="5" xfId="9" applyFont="1" applyBorder="1" applyAlignment="1">
      <alignment horizontal="left"/>
    </xf>
    <xf numFmtId="0" fontId="7" fillId="3" borderId="0" xfId="6" applyFont="1" applyAlignment="1">
      <alignment horizontal="center" vertical="center"/>
    </xf>
    <xf numFmtId="0" fontId="5" fillId="2" borderId="0" xfId="5" applyAlignment="1">
      <alignment horizontal="center" vertical="center"/>
    </xf>
  </cellXfs>
  <cellStyles count="15">
    <cellStyle name="20 % - Accent1" xfId="7" builtinId="30"/>
    <cellStyle name="Accent1" xfId="6" builtinId="29"/>
    <cellStyle name="Accent2" xfId="10" builtinId="33"/>
    <cellStyle name="Euro" xfId="3"/>
    <cellStyle name="Lien hypertexte" xfId="11" builtinId="8" hidden="1"/>
    <cellStyle name="Lien hypertexte" xfId="13" builtinId="8" hidden="1"/>
    <cellStyle name="Lien hypertexte visité" xfId="12" builtinId="9" hidden="1"/>
    <cellStyle name="Lien hypertexte visité" xfId="14" builtinId="9" hidden="1"/>
    <cellStyle name="Monétaire" xfId="4" builtinId="4"/>
    <cellStyle name="Monétaire 2" xfId="2"/>
    <cellStyle name="n&amp;b" xfId="8"/>
    <cellStyle name="Neutre" xfId="5" builtinId="28"/>
    <cellStyle name="Normal" xfId="0" builtinId="0"/>
    <cellStyle name="Normal 2" xfId="1"/>
    <cellStyle name="Pourcentage" xfId="9" builtinId="5"/>
  </cellStyles>
  <dxfs count="6">
    <dxf>
      <numFmt numFmtId="164" formatCode="_-* #,##0.00\ &quot;€&quot;_-;\-* #,##0.00\ &quot;€&quot;_-;_-* &quot;-&quot;??\ &quot;€&quot;_-;_-@_-"/>
    </dxf>
    <dxf>
      <alignment horizontal="center" vertical="center" textRotation="0" wrapText="0" indent="0" justifyLastLine="0" shrinkToFit="0" readingOrder="0"/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Medium9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au4" displayName="Tableau4" ref="A9:G17" totalsRowShown="0" headerRowDxfId="1">
  <autoFilter ref="A9:G17"/>
  <tableColumns count="7">
    <tableColumn id="1" name="REPRESENTANT"/>
    <tableColumn id="2" name="CA" dataCellStyle="Monétaire"/>
    <tableColumn id="3" name="KM"/>
    <tableColumn id="4" name="COMMISSION" dataDxfId="0" dataCellStyle="Monétaire">
      <calculatedColumnFormula>Tableau4[[#This Row],[CA]]*$B$23</calculatedColumnFormula>
    </tableColumn>
    <tableColumn id="5" name="INDEMNITE" dataCellStyle="Monétaire">
      <calculatedColumnFormula>Tableau4[[#This Row],[KM]]*$B$24</calculatedColumnFormula>
    </tableColumn>
    <tableColumn id="6" name="BONUS" dataCellStyle="Monétaire">
      <calculatedColumnFormula>Tableau4[[#This Row],[COMMISSION]]*$B$25</calculatedColumnFormula>
    </tableColumn>
    <tableColumn id="7" name="REMUNERATION" dataCellStyle="Monétaire">
      <calculatedColumnFormula>SUM(Tableau4[[#This Row],[COMMISSION]:[BONUS]])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8"/>
  <sheetViews>
    <sheetView showGridLines="0" tabSelected="1" workbookViewId="0">
      <selection activeCell="C26" sqref="C26"/>
    </sheetView>
  </sheetViews>
  <sheetFormatPr baseColWidth="10" defaultRowHeight="12" x14ac:dyDescent="0"/>
  <cols>
    <col min="1" max="1" width="17.83203125" style="4" customWidth="1"/>
    <col min="2" max="2" width="11.83203125" style="4" bestFit="1" customWidth="1"/>
    <col min="3" max="3" width="10.83203125" style="4"/>
    <col min="4" max="4" width="15.1640625" style="4" customWidth="1"/>
    <col min="5" max="5" width="13.1640625" style="4" customWidth="1"/>
    <col min="6" max="6" width="10.83203125" style="4"/>
    <col min="7" max="7" width="17.5" style="4" customWidth="1"/>
    <col min="8" max="11" width="10.83203125" style="3"/>
    <col min="12" max="16384" width="10.83203125" style="4"/>
  </cols>
  <sheetData>
    <row r="2" spans="1:11" s="2" customFormat="1" ht="24" customHeight="1">
      <c r="A2" s="18" t="s">
        <v>0</v>
      </c>
      <c r="B2" s="18"/>
      <c r="C2" s="18"/>
      <c r="D2" s="18"/>
      <c r="E2" s="18"/>
      <c r="F2" s="18"/>
      <c r="G2" s="18"/>
      <c r="H2" s="1"/>
      <c r="I2" s="1"/>
      <c r="J2" s="1"/>
      <c r="K2" s="1"/>
    </row>
    <row r="3" spans="1:11" ht="14">
      <c r="A3"/>
      <c r="B3"/>
      <c r="C3"/>
      <c r="D3"/>
      <c r="E3"/>
      <c r="F3"/>
      <c r="G3"/>
    </row>
    <row r="4" spans="1:11" ht="14">
      <c r="A4"/>
      <c r="B4"/>
      <c r="C4"/>
      <c r="D4"/>
      <c r="E4"/>
      <c r="F4"/>
      <c r="G4"/>
    </row>
    <row r="5" spans="1:11" ht="14">
      <c r="A5" s="7" t="s">
        <v>1</v>
      </c>
      <c r="B5" s="8"/>
      <c r="C5" s="8"/>
      <c r="D5" s="8"/>
      <c r="E5" s="8"/>
      <c r="F5" s="8"/>
      <c r="G5" s="9"/>
    </row>
    <row r="6" spans="1:11" ht="14">
      <c r="A6" s="7" t="s">
        <v>2</v>
      </c>
      <c r="B6" s="10">
        <f ca="1">TODAY()</f>
        <v>41932</v>
      </c>
      <c r="C6" s="8"/>
      <c r="D6" s="8"/>
      <c r="E6" s="8"/>
      <c r="F6" s="8"/>
      <c r="G6" s="9"/>
    </row>
    <row r="7" spans="1:11" ht="24" customHeight="1">
      <c r="A7" s="19" t="s">
        <v>3</v>
      </c>
      <c r="B7" s="19"/>
      <c r="C7" s="19"/>
      <c r="D7" s="19"/>
      <c r="E7" s="19"/>
      <c r="F7" s="19"/>
      <c r="G7" s="19"/>
    </row>
    <row r="8" spans="1:11" s="3" customFormat="1" ht="10.5" customHeight="1">
      <c r="A8"/>
      <c r="B8"/>
      <c r="C8"/>
      <c r="D8"/>
      <c r="E8"/>
      <c r="F8"/>
      <c r="G8"/>
    </row>
    <row r="9" spans="1:11" ht="24" customHeight="1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</row>
    <row r="10" spans="1:11" ht="14">
      <c r="A10" t="s">
        <v>11</v>
      </c>
      <c r="B10" s="12">
        <v>24500</v>
      </c>
      <c r="C10">
        <v>4890</v>
      </c>
      <c r="D10" s="12">
        <f>Tableau4[[#This Row],[CA]]*$B$23</f>
        <v>245</v>
      </c>
      <c r="E10" s="12">
        <f>Tableau4[[#This Row],[KM]]*$B$24</f>
        <v>1467</v>
      </c>
      <c r="F10" s="12">
        <f>Tableau4[[#This Row],[COMMISSION]]*$B$25</f>
        <v>24.5</v>
      </c>
      <c r="G10" s="12">
        <f>SUM(Tableau4[[#This Row],[COMMISSION]:[BONUS]])</f>
        <v>1736.5</v>
      </c>
    </row>
    <row r="11" spans="1:11" ht="14">
      <c r="A11" t="s">
        <v>12</v>
      </c>
      <c r="B11" s="12">
        <v>12300</v>
      </c>
      <c r="C11">
        <v>2345</v>
      </c>
      <c r="D11" s="12">
        <f>Tableau4[[#This Row],[CA]]*$B$23</f>
        <v>123</v>
      </c>
      <c r="E11" s="12">
        <f>Tableau4[[#This Row],[KM]]*$B$24</f>
        <v>703.5</v>
      </c>
      <c r="F11" s="12">
        <f>Tableau4[[#This Row],[COMMISSION]]*$B$25</f>
        <v>12.3</v>
      </c>
      <c r="G11" s="12">
        <f>SUM(Tableau4[[#This Row],[COMMISSION]:[BONUS]])</f>
        <v>838.8</v>
      </c>
    </row>
    <row r="12" spans="1:11" ht="14">
      <c r="A12" t="s">
        <v>13</v>
      </c>
      <c r="B12" s="12">
        <v>7500</v>
      </c>
      <c r="C12">
        <v>850</v>
      </c>
      <c r="D12" s="12">
        <f>Tableau4[[#This Row],[CA]]*$B$23</f>
        <v>75</v>
      </c>
      <c r="E12" s="12">
        <f>Tableau4[[#This Row],[KM]]*$B$24</f>
        <v>255</v>
      </c>
      <c r="F12" s="12">
        <f>Tableau4[[#This Row],[COMMISSION]]*$B$25</f>
        <v>7.5</v>
      </c>
      <c r="G12" s="12">
        <f>SUM(Tableau4[[#This Row],[COMMISSION]:[BONUS]])</f>
        <v>337.5</v>
      </c>
    </row>
    <row r="13" spans="1:11" ht="14">
      <c r="A13" t="s">
        <v>14</v>
      </c>
      <c r="B13" s="12">
        <v>14500</v>
      </c>
      <c r="C13">
        <v>3120</v>
      </c>
      <c r="D13" s="12">
        <f>Tableau4[[#This Row],[CA]]*$B$23</f>
        <v>145</v>
      </c>
      <c r="E13" s="12">
        <f>Tableau4[[#This Row],[KM]]*$B$24</f>
        <v>936</v>
      </c>
      <c r="F13" s="12">
        <f>Tableau4[[#This Row],[COMMISSION]]*$B$25</f>
        <v>14.5</v>
      </c>
      <c r="G13" s="12">
        <f>SUM(Tableau4[[#This Row],[COMMISSION]:[BONUS]])</f>
        <v>1095.5</v>
      </c>
    </row>
    <row r="14" spans="1:11" ht="14">
      <c r="A14" t="s">
        <v>15</v>
      </c>
      <c r="B14" s="12">
        <v>9300</v>
      </c>
      <c r="C14">
        <v>2850</v>
      </c>
      <c r="D14" s="12">
        <f>Tableau4[[#This Row],[CA]]*$B$23</f>
        <v>93</v>
      </c>
      <c r="E14" s="12">
        <f>Tableau4[[#This Row],[KM]]*$B$24</f>
        <v>855</v>
      </c>
      <c r="F14" s="12">
        <f>Tableau4[[#This Row],[COMMISSION]]*$B$25</f>
        <v>9.3000000000000007</v>
      </c>
      <c r="G14" s="12">
        <f>SUM(Tableau4[[#This Row],[COMMISSION]:[BONUS]])</f>
        <v>957.3</v>
      </c>
    </row>
    <row r="15" spans="1:11" ht="14">
      <c r="A15" t="s">
        <v>16</v>
      </c>
      <c r="B15" s="12">
        <v>21000</v>
      </c>
      <c r="C15">
        <v>3521</v>
      </c>
      <c r="D15" s="12">
        <f>Tableau4[[#This Row],[CA]]*$B$23</f>
        <v>210</v>
      </c>
      <c r="E15" s="12">
        <f>Tableau4[[#This Row],[KM]]*$B$24</f>
        <v>1056.3</v>
      </c>
      <c r="F15" s="12">
        <f>Tableau4[[#This Row],[COMMISSION]]*$B$25</f>
        <v>21</v>
      </c>
      <c r="G15" s="12">
        <f>SUM(Tableau4[[#This Row],[COMMISSION]:[BONUS]])</f>
        <v>1287.3</v>
      </c>
    </row>
    <row r="16" spans="1:11" ht="14">
      <c r="A16" t="s">
        <v>17</v>
      </c>
      <c r="B16" s="12">
        <v>19000</v>
      </c>
      <c r="C16">
        <v>4589</v>
      </c>
      <c r="D16" s="12">
        <f>Tableau4[[#This Row],[CA]]*$B$23</f>
        <v>190</v>
      </c>
      <c r="E16" s="12">
        <f>Tableau4[[#This Row],[KM]]*$B$24</f>
        <v>1376.7</v>
      </c>
      <c r="F16" s="12">
        <f>Tableau4[[#This Row],[COMMISSION]]*$B$25</f>
        <v>19</v>
      </c>
      <c r="G16" s="12">
        <f>SUM(Tableau4[[#This Row],[COMMISSION]:[BONUS]])</f>
        <v>1585.7</v>
      </c>
    </row>
    <row r="17" spans="1:11" ht="15" thickBot="1">
      <c r="A17" t="s">
        <v>18</v>
      </c>
      <c r="B17" s="12">
        <v>10000</v>
      </c>
      <c r="C17">
        <v>1980</v>
      </c>
      <c r="D17" s="12">
        <f>Tableau4[[#This Row],[CA]]*$B$23</f>
        <v>100</v>
      </c>
      <c r="E17" s="12">
        <f>Tableau4[[#This Row],[KM]]*$B$24</f>
        <v>594</v>
      </c>
      <c r="F17" s="12">
        <f>Tableau4[[#This Row],[COMMISSION]]*$B$25</f>
        <v>10</v>
      </c>
      <c r="G17" s="12">
        <f>SUM(Tableau4[[#This Row],[COMMISSION]:[BONUS]])</f>
        <v>704</v>
      </c>
    </row>
    <row r="18" spans="1:11" ht="15" thickBot="1">
      <c r="A18" t="s">
        <v>22</v>
      </c>
      <c r="B18"/>
      <c r="C18"/>
      <c r="D18"/>
      <c r="E18"/>
      <c r="F18"/>
      <c r="G18" s="15">
        <f>SUM(Tableau4[REMUNERATION])</f>
        <v>8542.6</v>
      </c>
    </row>
    <row r="19" spans="1:11" ht="14">
      <c r="C19" s="13" t="s">
        <v>19</v>
      </c>
      <c r="D19" s="13"/>
      <c r="E19" s="14">
        <f>MIN(Tableau4[REMUNERATION])</f>
        <v>337.5</v>
      </c>
      <c r="F19"/>
      <c r="G19"/>
    </row>
    <row r="20" spans="1:11" ht="14">
      <c r="C20" s="13" t="s">
        <v>20</v>
      </c>
      <c r="D20" s="13"/>
      <c r="E20" s="14">
        <f>MAX(Tableau4[REMUNERATION])</f>
        <v>1736.5</v>
      </c>
      <c r="F20"/>
      <c r="G20"/>
    </row>
    <row r="21" spans="1:11" ht="14">
      <c r="C21" s="13" t="s">
        <v>21</v>
      </c>
      <c r="D21" s="13"/>
      <c r="E21" s="14">
        <f>AVERAGE(Tableau4[REMUNERATION])</f>
        <v>1067.825</v>
      </c>
      <c r="F21"/>
      <c r="G21"/>
    </row>
    <row r="22" spans="1:11" ht="14">
      <c r="C22"/>
      <c r="D22"/>
      <c r="E22"/>
      <c r="F22"/>
      <c r="G22"/>
    </row>
    <row r="23" spans="1:11" ht="14">
      <c r="A23" s="16" t="s">
        <v>23</v>
      </c>
      <c r="B23" s="17">
        <v>0.01</v>
      </c>
      <c r="E23"/>
      <c r="F23"/>
      <c r="G23"/>
    </row>
    <row r="24" spans="1:11" s="6" customFormat="1" ht="15">
      <c r="A24" s="16" t="s">
        <v>24</v>
      </c>
      <c r="B24" s="17">
        <v>0.3</v>
      </c>
      <c r="E24"/>
      <c r="F24"/>
      <c r="G24"/>
      <c r="H24" s="5"/>
      <c r="I24" s="5"/>
      <c r="J24" s="5"/>
      <c r="K24" s="5"/>
    </row>
    <row r="25" spans="1:11" ht="14">
      <c r="A25" s="16" t="s">
        <v>25</v>
      </c>
      <c r="B25" s="17">
        <v>0.1</v>
      </c>
      <c r="E25"/>
      <c r="F25"/>
      <c r="G25"/>
    </row>
    <row r="27" spans="1:11" s="6" customFormat="1" ht="1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</row>
    <row r="28" spans="1:11" ht="15">
      <c r="A28" s="6"/>
    </row>
  </sheetData>
  <mergeCells count="2">
    <mergeCell ref="A2:G2"/>
    <mergeCell ref="A7:G7"/>
  </mergeCells>
  <conditionalFormatting sqref="G10:G17">
    <cfRule type="top10" dxfId="5" priority="1" bottom="1" rank="1"/>
    <cfRule type="top10" dxfId="4" priority="2" rank="1"/>
    <cfRule type="cellIs" dxfId="3" priority="6" operator="greaterThan">
      <formula>8000</formula>
    </cfRule>
  </conditionalFormatting>
  <conditionalFormatting sqref="G18">
    <cfRule type="cellIs" dxfId="2" priority="3" operator="greaterThan">
      <formula>8000</formula>
    </cfRule>
  </conditionalFormatting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6" orientation="landscape" horizontalDpi="4294967292" verticalDpi="300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 phase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2014-10-20T14:04:59Z</dcterms:modified>
</cp:coreProperties>
</file>